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8445"/>
  </bookViews>
  <sheets>
    <sheet name="AirContent" sheetId="1" r:id="rId1"/>
    <sheet name="Strength" sheetId="5" r:id="rId2"/>
    <sheet name="Overall" sheetId="4" r:id="rId3"/>
    <sheet name="PWL vs Q &amp; n" sheetId="2" r:id="rId4"/>
  </sheets>
  <calcPr calcId="125725"/>
</workbook>
</file>

<file path=xl/calcChain.xml><?xml version="1.0" encoding="utf-8"?>
<calcChain xmlns="http://schemas.openxmlformats.org/spreadsheetml/2006/main">
  <c r="A9" i="4"/>
  <c r="J33" i="5"/>
  <c r="F33"/>
  <c r="B33"/>
  <c r="J24"/>
  <c r="F24"/>
  <c r="B24"/>
  <c r="J21"/>
  <c r="F21"/>
  <c r="B21"/>
  <c r="J18"/>
  <c r="J27" s="1"/>
  <c r="F18"/>
  <c r="B18"/>
  <c r="B27" s="1"/>
  <c r="J36" i="1"/>
  <c r="J33"/>
  <c r="B30" i="5" l="1"/>
  <c r="J30"/>
  <c r="F27"/>
  <c r="F30" s="1"/>
  <c r="J18" i="1"/>
  <c r="J24"/>
  <c r="J21"/>
  <c r="F24"/>
  <c r="F21"/>
  <c r="F18"/>
  <c r="B24"/>
  <c r="B21"/>
  <c r="B18"/>
  <c r="B27" s="1"/>
  <c r="B33" l="1"/>
  <c r="F27"/>
  <c r="F33" s="1"/>
  <c r="J27"/>
  <c r="J30"/>
  <c r="F30"/>
  <c r="F36" s="1"/>
  <c r="B30"/>
  <c r="B39" l="1"/>
  <c r="B42" s="1"/>
  <c r="A6" i="4" s="1"/>
  <c r="A12" s="1"/>
  <c r="B36" i="1"/>
  <c r="J39"/>
  <c r="J42" s="1"/>
  <c r="F39"/>
  <c r="F42" s="1"/>
</calcChain>
</file>

<file path=xl/sharedStrings.xml><?xml version="1.0" encoding="utf-8"?>
<sst xmlns="http://schemas.openxmlformats.org/spreadsheetml/2006/main" count="153" uniqueCount="47">
  <si>
    <t>Example 1</t>
  </si>
  <si>
    <t>Air Contents</t>
  </si>
  <si>
    <t>Average</t>
  </si>
  <si>
    <t>n</t>
  </si>
  <si>
    <t>S</t>
  </si>
  <si>
    <t>Low average, high flyer</t>
  </si>
  <si>
    <t>Standard Deviation</t>
  </si>
  <si>
    <t># of Test Results</t>
  </si>
  <si>
    <t>x</t>
  </si>
  <si>
    <t></t>
  </si>
  <si>
    <t>PWL Examples for Air Content</t>
  </si>
  <si>
    <t>LSL</t>
  </si>
  <si>
    <t>Lower Specification Limit</t>
  </si>
  <si>
    <t>USL</t>
  </si>
  <si>
    <t>Upper Specification Limit</t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</si>
  <si>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</si>
  <si>
    <t>Quality Index - Lower</t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</si>
  <si>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 (</t>
    </r>
    <r>
      <rPr>
        <sz val="11"/>
        <color theme="1"/>
        <rFont val="MS Reference Sans Serif"/>
        <family val="2"/>
      </rPr>
      <t></t>
    </r>
    <r>
      <rPr>
        <sz val="11"/>
        <color theme="1"/>
        <rFont val="Calibri"/>
        <family val="2"/>
        <scheme val="minor"/>
      </rPr>
      <t xml:space="preserve"> - LSL) / S</t>
    </r>
  </si>
  <si>
    <r>
      <t>Q</t>
    </r>
    <r>
      <rPr>
        <vertAlign val="subscript"/>
        <sz val="11"/>
        <color theme="1"/>
        <rFont val="Calibri"/>
        <family val="2"/>
        <scheme val="minor"/>
      </rPr>
      <t>U</t>
    </r>
  </si>
  <si>
    <t>Quality Index - Upper</t>
  </si>
  <si>
    <t>LPWL</t>
  </si>
  <si>
    <t>UPWL</t>
  </si>
  <si>
    <t>PWL</t>
  </si>
  <si>
    <t>Lower % Within Limits</t>
  </si>
  <si>
    <t>Overall % Within Limits</t>
  </si>
  <si>
    <t>Upper % Within Limits</t>
  </si>
  <si>
    <r>
      <t>Q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or</t>
    </r>
  </si>
  <si>
    <t>Percent Within Limits (PWL) for Given Sample Size</t>
  </si>
  <si>
    <t>n =</t>
  </si>
  <si>
    <t>Example 2</t>
  </si>
  <si>
    <t>Example 3</t>
  </si>
  <si>
    <t>All over the place</t>
  </si>
  <si>
    <t>Pay Factor - Air Content</t>
  </si>
  <si>
    <r>
      <t>PF</t>
    </r>
    <r>
      <rPr>
        <vertAlign val="subscript"/>
        <sz val="11"/>
        <color theme="1"/>
        <rFont val="Calibri"/>
        <family val="2"/>
        <scheme val="minor"/>
      </rPr>
      <t>ac</t>
    </r>
  </si>
  <si>
    <t>Strengths</t>
  </si>
  <si>
    <t>Quality Index</t>
  </si>
  <si>
    <t>Percent Within Limits</t>
  </si>
  <si>
    <t>Pay Factor - Strength</t>
  </si>
  <si>
    <r>
      <t>PF</t>
    </r>
    <r>
      <rPr>
        <vertAlign val="subscript"/>
        <sz val="11"/>
        <color theme="1"/>
        <rFont val="Calibri"/>
        <family val="2"/>
        <scheme val="minor"/>
      </rPr>
      <t>s</t>
    </r>
  </si>
  <si>
    <t>Mid average, low out of spec</t>
  </si>
  <si>
    <t>Overall Lot Pay Factors</t>
  </si>
  <si>
    <r>
      <t>Examples 1</t>
    </r>
    <r>
      <rPr>
        <vertAlign val="subscript"/>
        <sz val="11"/>
        <color theme="1"/>
        <rFont val="Calibri"/>
        <family val="2"/>
        <scheme val="minor"/>
      </rPr>
      <t>ac</t>
    </r>
    <r>
      <rPr>
        <sz val="11"/>
        <color theme="1"/>
        <rFont val="Calibri"/>
        <family val="2"/>
        <scheme val="minor"/>
      </rPr>
      <t xml:space="preserve"> + 1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:</t>
    </r>
  </si>
  <si>
    <t>OLPF</t>
  </si>
  <si>
    <r>
      <t>= (0.60 x PF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 + (0.40 x PF</t>
    </r>
    <r>
      <rPr>
        <vertAlign val="subscript"/>
        <sz val="11"/>
        <color theme="1"/>
        <rFont val="Calibri"/>
        <family val="2"/>
        <scheme val="minor"/>
      </rPr>
      <t>ac</t>
    </r>
    <r>
      <rPr>
        <sz val="11"/>
        <color theme="1"/>
        <rFont val="Calibri"/>
        <family val="2"/>
        <scheme val="minor"/>
      </rPr>
      <t>)</t>
    </r>
  </si>
  <si>
    <r>
      <t>Q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= (USL - </t>
    </r>
    <r>
      <rPr>
        <sz val="11"/>
        <color theme="1"/>
        <rFont val="MS Reference Sans Serif"/>
        <family val="2"/>
      </rPr>
      <t></t>
    </r>
    <r>
      <rPr>
        <sz val="11"/>
        <color theme="1"/>
        <rFont val="Calibri"/>
        <family val="2"/>
        <scheme val="minor"/>
      </rPr>
      <t>) / S</t>
    </r>
  </si>
  <si>
    <t>psi</t>
  </si>
  <si>
    <t>PWL Examples for Strength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</si>
</sst>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S Reference Sans Serif"/>
      <family val="2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right"/>
    </xf>
    <xf numFmtId="0" fontId="8" fillId="0" borderId="7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6" xfId="0" applyBorder="1"/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2" fontId="0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0" fillId="0" borderId="0" xfId="0" quotePrefix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403072222566417"/>
          <c:y val="5.2365917674924822E-2"/>
          <c:w val="0.8322618900741181"/>
          <c:h val="0.83689699763139425"/>
        </c:manualLayout>
      </c:layout>
      <c:scatterChart>
        <c:scatterStyle val="lineMarker"/>
        <c:ser>
          <c:idx val="0"/>
          <c:order val="0"/>
          <c:tx>
            <c:strRef>
              <c:f>'PWL vs Q &amp; n'!$B$3:$B$4</c:f>
              <c:strCache>
                <c:ptCount val="1"/>
                <c:pt idx="0">
                  <c:v>n = 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'PWL vs Q &amp; n'!$A$5:$A$15</c:f>
              <c:numCache>
                <c:formatCode>0.00</c:formatCode>
                <c:ptCount val="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</c:numCache>
            </c:numRef>
          </c:xVal>
          <c:yVal>
            <c:numRef>
              <c:f>'PWL vs Q &amp; n'!$B$5:$B$15</c:f>
              <c:numCache>
                <c:formatCode>0.00</c:formatCode>
                <c:ptCount val="11"/>
                <c:pt idx="0">
                  <c:v>50</c:v>
                </c:pt>
                <c:pt idx="1">
                  <c:v>55.1</c:v>
                </c:pt>
                <c:pt idx="2">
                  <c:v>60.2</c:v>
                </c:pt>
                <c:pt idx="3">
                  <c:v>65.31</c:v>
                </c:pt>
                <c:pt idx="4">
                  <c:v>70.41</c:v>
                </c:pt>
                <c:pt idx="5">
                  <c:v>75.510000000000005</c:v>
                </c:pt>
                <c:pt idx="6">
                  <c:v>80.61</c:v>
                </c:pt>
                <c:pt idx="7">
                  <c:v>85.71</c:v>
                </c:pt>
                <c:pt idx="8">
                  <c:v>90.82</c:v>
                </c:pt>
                <c:pt idx="9">
                  <c:v>95.92</c:v>
                </c:pt>
                <c:pt idx="10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'PWL vs Q &amp; n'!$C$3:$C$4</c:f>
              <c:strCache>
                <c:ptCount val="1"/>
                <c:pt idx="0">
                  <c:v>n = 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</c:marker>
          <c:xVal>
            <c:numRef>
              <c:f>'PWL vs Q &amp; n'!$A$5:$A$35</c:f>
              <c:numCache>
                <c:formatCode>0.00</c:formatCode>
                <c:ptCount val="3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</c:numCache>
            </c:numRef>
          </c:xVal>
          <c:yVal>
            <c:numRef>
              <c:f>'PWL vs Q &amp; n'!$C$5:$C$35</c:f>
              <c:numCache>
                <c:formatCode>0.00</c:formatCode>
                <c:ptCount val="31"/>
                <c:pt idx="0">
                  <c:v>50</c:v>
                </c:pt>
                <c:pt idx="1">
                  <c:v>51.68</c:v>
                </c:pt>
                <c:pt idx="2">
                  <c:v>53.36</c:v>
                </c:pt>
                <c:pt idx="3">
                  <c:v>55.03</c:v>
                </c:pt>
                <c:pt idx="4">
                  <c:v>56.71</c:v>
                </c:pt>
                <c:pt idx="5">
                  <c:v>58.39</c:v>
                </c:pt>
                <c:pt idx="6">
                  <c:v>60.07</c:v>
                </c:pt>
                <c:pt idx="7">
                  <c:v>61.74</c:v>
                </c:pt>
                <c:pt idx="8">
                  <c:v>63.42</c:v>
                </c:pt>
                <c:pt idx="9">
                  <c:v>65.099999999999994</c:v>
                </c:pt>
                <c:pt idx="10">
                  <c:v>66.78</c:v>
                </c:pt>
                <c:pt idx="11">
                  <c:v>68.459999999999994</c:v>
                </c:pt>
                <c:pt idx="12">
                  <c:v>70.13</c:v>
                </c:pt>
                <c:pt idx="13">
                  <c:v>71.81</c:v>
                </c:pt>
                <c:pt idx="14">
                  <c:v>72.489999999999995</c:v>
                </c:pt>
                <c:pt idx="15">
                  <c:v>75.17</c:v>
                </c:pt>
                <c:pt idx="16">
                  <c:v>76.849999999999994</c:v>
                </c:pt>
                <c:pt idx="17">
                  <c:v>78.52</c:v>
                </c:pt>
                <c:pt idx="18">
                  <c:v>80.2</c:v>
                </c:pt>
                <c:pt idx="19">
                  <c:v>81.88</c:v>
                </c:pt>
                <c:pt idx="20">
                  <c:v>83.56</c:v>
                </c:pt>
                <c:pt idx="21">
                  <c:v>85.23</c:v>
                </c:pt>
                <c:pt idx="22">
                  <c:v>86.91</c:v>
                </c:pt>
                <c:pt idx="23">
                  <c:v>88.59</c:v>
                </c:pt>
                <c:pt idx="24">
                  <c:v>90.27</c:v>
                </c:pt>
                <c:pt idx="25">
                  <c:v>91.95</c:v>
                </c:pt>
                <c:pt idx="26">
                  <c:v>93.62</c:v>
                </c:pt>
                <c:pt idx="27">
                  <c:v>95.3</c:v>
                </c:pt>
                <c:pt idx="28">
                  <c:v>96.98</c:v>
                </c:pt>
                <c:pt idx="29">
                  <c:v>98.66</c:v>
                </c:pt>
                <c:pt idx="30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'PWL vs Q &amp; n'!$D$3:$D$4</c:f>
              <c:strCache>
                <c:ptCount val="1"/>
                <c:pt idx="0">
                  <c:v>n = 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</c:marker>
          <c:xVal>
            <c:numRef>
              <c:f>'PWL vs Q &amp; n'!$A$5:$A$29</c:f>
              <c:numCache>
                <c:formatCode>0.00</c:formatCode>
                <c:ptCount val="25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</c:numCache>
            </c:numRef>
          </c:xVal>
          <c:yVal>
            <c:numRef>
              <c:f>'PWL vs Q &amp; n'!$D$5:$D$29</c:f>
              <c:numCache>
                <c:formatCode>0.00</c:formatCode>
                <c:ptCount val="25"/>
                <c:pt idx="0">
                  <c:v>50</c:v>
                </c:pt>
                <c:pt idx="1">
                  <c:v>51.38</c:v>
                </c:pt>
                <c:pt idx="2">
                  <c:v>52.76</c:v>
                </c:pt>
                <c:pt idx="3">
                  <c:v>54.15</c:v>
                </c:pt>
                <c:pt idx="4">
                  <c:v>56.54</c:v>
                </c:pt>
                <c:pt idx="5">
                  <c:v>56.95</c:v>
                </c:pt>
                <c:pt idx="6">
                  <c:v>58.37</c:v>
                </c:pt>
                <c:pt idx="7">
                  <c:v>59.8</c:v>
                </c:pt>
                <c:pt idx="8">
                  <c:v>61.26</c:v>
                </c:pt>
                <c:pt idx="9">
                  <c:v>62.74</c:v>
                </c:pt>
                <c:pt idx="10">
                  <c:v>64.25</c:v>
                </c:pt>
                <c:pt idx="11">
                  <c:v>65.8</c:v>
                </c:pt>
                <c:pt idx="12">
                  <c:v>67.39</c:v>
                </c:pt>
                <c:pt idx="13">
                  <c:v>69.03</c:v>
                </c:pt>
                <c:pt idx="14">
                  <c:v>70.73</c:v>
                </c:pt>
                <c:pt idx="15">
                  <c:v>72.5</c:v>
                </c:pt>
                <c:pt idx="16">
                  <c:v>74.36</c:v>
                </c:pt>
                <c:pt idx="17">
                  <c:v>76.33</c:v>
                </c:pt>
                <c:pt idx="18">
                  <c:v>78.45</c:v>
                </c:pt>
                <c:pt idx="19">
                  <c:v>80.75</c:v>
                </c:pt>
                <c:pt idx="20">
                  <c:v>83.33</c:v>
                </c:pt>
                <c:pt idx="21">
                  <c:v>86.37</c:v>
                </c:pt>
                <c:pt idx="22">
                  <c:v>90.16</c:v>
                </c:pt>
                <c:pt idx="23">
                  <c:v>97.13</c:v>
                </c:pt>
                <c:pt idx="24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'PWL vs Q &amp; n'!$E$3:$E$4</c:f>
              <c:strCache>
                <c:ptCount val="1"/>
                <c:pt idx="0">
                  <c:v>n = 4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5"/>
          </c:marker>
          <c:xVal>
            <c:numRef>
              <c:f>'PWL vs Q &amp; n'!$A$5:$A$35</c:f>
              <c:numCache>
                <c:formatCode>0.00</c:formatCode>
                <c:ptCount val="3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</c:numCache>
            </c:numRef>
          </c:xVal>
          <c:yVal>
            <c:numRef>
              <c:f>'PWL vs Q &amp; n'!$E$5:$E$35</c:f>
              <c:numCache>
                <c:formatCode>0.00</c:formatCode>
                <c:ptCount val="31"/>
                <c:pt idx="0">
                  <c:v>50</c:v>
                </c:pt>
                <c:pt idx="1">
                  <c:v>51.67</c:v>
                </c:pt>
                <c:pt idx="2">
                  <c:v>53.33</c:v>
                </c:pt>
                <c:pt idx="3">
                  <c:v>55</c:v>
                </c:pt>
                <c:pt idx="4">
                  <c:v>56.67</c:v>
                </c:pt>
                <c:pt idx="5">
                  <c:v>58.33</c:v>
                </c:pt>
                <c:pt idx="6">
                  <c:v>60</c:v>
                </c:pt>
                <c:pt idx="7">
                  <c:v>61.67</c:v>
                </c:pt>
                <c:pt idx="8">
                  <c:v>63.33</c:v>
                </c:pt>
                <c:pt idx="9">
                  <c:v>65</c:v>
                </c:pt>
                <c:pt idx="10">
                  <c:v>66.67</c:v>
                </c:pt>
                <c:pt idx="11">
                  <c:v>68.33</c:v>
                </c:pt>
                <c:pt idx="12">
                  <c:v>70</c:v>
                </c:pt>
                <c:pt idx="13">
                  <c:v>71.67</c:v>
                </c:pt>
                <c:pt idx="14">
                  <c:v>73.33</c:v>
                </c:pt>
                <c:pt idx="15">
                  <c:v>75</c:v>
                </c:pt>
                <c:pt idx="16">
                  <c:v>76.67</c:v>
                </c:pt>
                <c:pt idx="17">
                  <c:v>78.33</c:v>
                </c:pt>
                <c:pt idx="18">
                  <c:v>80</c:v>
                </c:pt>
                <c:pt idx="19">
                  <c:v>81.67</c:v>
                </c:pt>
                <c:pt idx="20">
                  <c:v>83.33</c:v>
                </c:pt>
                <c:pt idx="21">
                  <c:v>85</c:v>
                </c:pt>
                <c:pt idx="22">
                  <c:v>86.67</c:v>
                </c:pt>
                <c:pt idx="23">
                  <c:v>88.33</c:v>
                </c:pt>
                <c:pt idx="24">
                  <c:v>90</c:v>
                </c:pt>
                <c:pt idx="25">
                  <c:v>91.67</c:v>
                </c:pt>
                <c:pt idx="26">
                  <c:v>93.33</c:v>
                </c:pt>
                <c:pt idx="27">
                  <c:v>95</c:v>
                </c:pt>
                <c:pt idx="28">
                  <c:v>96.67</c:v>
                </c:pt>
                <c:pt idx="29">
                  <c:v>98.33</c:v>
                </c:pt>
                <c:pt idx="30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'PWL vs Q &amp; n'!$F$3:$F$4</c:f>
              <c:strCache>
                <c:ptCount val="1"/>
                <c:pt idx="0">
                  <c:v>n = 5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</c:marker>
          <c:xVal>
            <c:numRef>
              <c:f>'PWL vs Q &amp; n'!$A$5:$A$41</c:f>
              <c:numCache>
                <c:formatCode>0.00</c:formatCode>
                <c:ptCount val="37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</c:numCache>
            </c:numRef>
          </c:xVal>
          <c:yVal>
            <c:numRef>
              <c:f>'PWL vs Q &amp; n'!$F$5:$F$41</c:f>
              <c:numCache>
                <c:formatCode>0.00</c:formatCode>
                <c:ptCount val="37"/>
                <c:pt idx="0">
                  <c:v>50</c:v>
                </c:pt>
                <c:pt idx="1">
                  <c:v>51.78</c:v>
                </c:pt>
                <c:pt idx="2">
                  <c:v>53.56</c:v>
                </c:pt>
                <c:pt idx="3">
                  <c:v>55.33</c:v>
                </c:pt>
                <c:pt idx="4">
                  <c:v>57.1</c:v>
                </c:pt>
                <c:pt idx="5">
                  <c:v>58.87</c:v>
                </c:pt>
                <c:pt idx="6">
                  <c:v>60.63</c:v>
                </c:pt>
                <c:pt idx="7">
                  <c:v>62.38</c:v>
                </c:pt>
                <c:pt idx="8">
                  <c:v>64.12</c:v>
                </c:pt>
                <c:pt idx="9">
                  <c:v>65.84</c:v>
                </c:pt>
                <c:pt idx="10">
                  <c:v>67.56</c:v>
                </c:pt>
                <c:pt idx="11">
                  <c:v>69.260000000000005</c:v>
                </c:pt>
                <c:pt idx="12">
                  <c:v>70.95</c:v>
                </c:pt>
                <c:pt idx="13">
                  <c:v>72.61</c:v>
                </c:pt>
                <c:pt idx="14">
                  <c:v>74.260000000000005</c:v>
                </c:pt>
                <c:pt idx="15">
                  <c:v>75.89</c:v>
                </c:pt>
                <c:pt idx="16">
                  <c:v>77.489999999999995</c:v>
                </c:pt>
                <c:pt idx="17">
                  <c:v>79.069999999999993</c:v>
                </c:pt>
                <c:pt idx="18">
                  <c:v>80.62</c:v>
                </c:pt>
                <c:pt idx="19">
                  <c:v>82.14</c:v>
                </c:pt>
                <c:pt idx="20">
                  <c:v>83.64</c:v>
                </c:pt>
                <c:pt idx="21">
                  <c:v>85.09</c:v>
                </c:pt>
                <c:pt idx="22">
                  <c:v>86.52</c:v>
                </c:pt>
                <c:pt idx="23">
                  <c:v>87.9</c:v>
                </c:pt>
                <c:pt idx="24">
                  <c:v>89.24</c:v>
                </c:pt>
                <c:pt idx="25">
                  <c:v>90.54</c:v>
                </c:pt>
                <c:pt idx="26">
                  <c:v>91.79</c:v>
                </c:pt>
                <c:pt idx="27">
                  <c:v>92.98</c:v>
                </c:pt>
                <c:pt idx="28">
                  <c:v>94.12</c:v>
                </c:pt>
                <c:pt idx="29">
                  <c:v>95.19</c:v>
                </c:pt>
                <c:pt idx="30">
                  <c:v>96.2</c:v>
                </c:pt>
                <c:pt idx="31">
                  <c:v>97.13</c:v>
                </c:pt>
                <c:pt idx="32">
                  <c:v>97.97</c:v>
                </c:pt>
                <c:pt idx="33">
                  <c:v>98.72</c:v>
                </c:pt>
                <c:pt idx="34">
                  <c:v>99.34</c:v>
                </c:pt>
                <c:pt idx="35">
                  <c:v>99.81</c:v>
                </c:pt>
                <c:pt idx="36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'PWL vs Q &amp; n'!$G$3:$G$4</c:f>
              <c:strCache>
                <c:ptCount val="1"/>
                <c:pt idx="0">
                  <c:v>n = 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</c:marker>
          <c:xVal>
            <c:numRef>
              <c:f>'PWL vs Q &amp; n'!$A$5:$A$46</c:f>
              <c:numCache>
                <c:formatCode>0.00</c:formatCode>
                <c:ptCount val="4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</c:numCache>
            </c:numRef>
          </c:xVal>
          <c:yVal>
            <c:numRef>
              <c:f>'PWL vs Q &amp; n'!$G$5:$G$46</c:f>
              <c:numCache>
                <c:formatCode>0.00</c:formatCode>
                <c:ptCount val="42"/>
                <c:pt idx="0">
                  <c:v>50</c:v>
                </c:pt>
                <c:pt idx="1">
                  <c:v>51.84</c:v>
                </c:pt>
                <c:pt idx="2">
                  <c:v>53.67</c:v>
                </c:pt>
                <c:pt idx="3">
                  <c:v>55.5</c:v>
                </c:pt>
                <c:pt idx="4">
                  <c:v>57.32</c:v>
                </c:pt>
                <c:pt idx="5">
                  <c:v>59.14</c:v>
                </c:pt>
                <c:pt idx="6">
                  <c:v>60.94</c:v>
                </c:pt>
                <c:pt idx="7">
                  <c:v>62.73</c:v>
                </c:pt>
                <c:pt idx="8">
                  <c:v>64.510000000000005</c:v>
                </c:pt>
                <c:pt idx="9">
                  <c:v>66.27</c:v>
                </c:pt>
                <c:pt idx="10">
                  <c:v>68</c:v>
                </c:pt>
                <c:pt idx="11">
                  <c:v>69.72</c:v>
                </c:pt>
                <c:pt idx="12">
                  <c:v>71.41</c:v>
                </c:pt>
                <c:pt idx="13">
                  <c:v>73.08</c:v>
                </c:pt>
                <c:pt idx="14">
                  <c:v>74.709999999999994</c:v>
                </c:pt>
                <c:pt idx="15">
                  <c:v>76.319999999999993</c:v>
                </c:pt>
                <c:pt idx="16">
                  <c:v>77.89</c:v>
                </c:pt>
                <c:pt idx="17">
                  <c:v>79.430000000000007</c:v>
                </c:pt>
                <c:pt idx="18">
                  <c:v>80.930000000000007</c:v>
                </c:pt>
                <c:pt idx="19">
                  <c:v>82.39</c:v>
                </c:pt>
                <c:pt idx="20">
                  <c:v>83.8</c:v>
                </c:pt>
                <c:pt idx="21">
                  <c:v>85.18</c:v>
                </c:pt>
                <c:pt idx="22">
                  <c:v>86.5</c:v>
                </c:pt>
                <c:pt idx="23">
                  <c:v>87.78</c:v>
                </c:pt>
                <c:pt idx="24">
                  <c:v>89.01</c:v>
                </c:pt>
                <c:pt idx="25">
                  <c:v>90.19</c:v>
                </c:pt>
                <c:pt idx="26">
                  <c:v>91.31</c:v>
                </c:pt>
                <c:pt idx="27">
                  <c:v>92.37</c:v>
                </c:pt>
                <c:pt idx="28">
                  <c:v>93.37</c:v>
                </c:pt>
                <c:pt idx="29">
                  <c:v>94.32</c:v>
                </c:pt>
                <c:pt idx="30">
                  <c:v>95.19</c:v>
                </c:pt>
                <c:pt idx="31">
                  <c:v>96</c:v>
                </c:pt>
                <c:pt idx="32">
                  <c:v>96.75</c:v>
                </c:pt>
                <c:pt idx="33">
                  <c:v>97.42</c:v>
                </c:pt>
                <c:pt idx="34">
                  <c:v>98.02</c:v>
                </c:pt>
                <c:pt idx="35">
                  <c:v>98.55</c:v>
                </c:pt>
                <c:pt idx="36">
                  <c:v>98.99</c:v>
                </c:pt>
                <c:pt idx="37">
                  <c:v>99.36</c:v>
                </c:pt>
                <c:pt idx="38">
                  <c:v>99.65</c:v>
                </c:pt>
                <c:pt idx="39">
                  <c:v>99.85</c:v>
                </c:pt>
                <c:pt idx="40">
                  <c:v>99.97</c:v>
                </c:pt>
                <c:pt idx="41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'PWL vs Q &amp; n'!$H$3:$H$4</c:f>
              <c:strCache>
                <c:ptCount val="1"/>
                <c:pt idx="0">
                  <c:v>n = 7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</c:marker>
          <c:xVal>
            <c:numRef>
              <c:f>'PWL vs Q &amp; n'!$A$5:$A$50</c:f>
              <c:numCache>
                <c:formatCode>0.00</c:formatCode>
                <c:ptCount val="46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</c:numCache>
            </c:numRef>
          </c:xVal>
          <c:yVal>
            <c:numRef>
              <c:f>'PWL vs Q &amp; n'!$H$5:$H$50</c:f>
              <c:numCache>
                <c:formatCode>0.00</c:formatCode>
                <c:ptCount val="46"/>
                <c:pt idx="0">
                  <c:v>50</c:v>
                </c:pt>
                <c:pt idx="1">
                  <c:v>51.87</c:v>
                </c:pt>
                <c:pt idx="2">
                  <c:v>53.74</c:v>
                </c:pt>
                <c:pt idx="3">
                  <c:v>55.6</c:v>
                </c:pt>
                <c:pt idx="4">
                  <c:v>57.46</c:v>
                </c:pt>
                <c:pt idx="5">
                  <c:v>59.3</c:v>
                </c:pt>
                <c:pt idx="6">
                  <c:v>61.13</c:v>
                </c:pt>
                <c:pt idx="7">
                  <c:v>62.94</c:v>
                </c:pt>
                <c:pt idx="8">
                  <c:v>64.739999999999995</c:v>
                </c:pt>
                <c:pt idx="9">
                  <c:v>66.510000000000005</c:v>
                </c:pt>
                <c:pt idx="10">
                  <c:v>68.260000000000005</c:v>
                </c:pt>
                <c:pt idx="11">
                  <c:v>69.989999999999995</c:v>
                </c:pt>
                <c:pt idx="12">
                  <c:v>71.680000000000007</c:v>
                </c:pt>
                <c:pt idx="13">
                  <c:v>73.34</c:v>
                </c:pt>
                <c:pt idx="14">
                  <c:v>74.97</c:v>
                </c:pt>
                <c:pt idx="15">
                  <c:v>76.56</c:v>
                </c:pt>
                <c:pt idx="16">
                  <c:v>78.12</c:v>
                </c:pt>
                <c:pt idx="17">
                  <c:v>79.63</c:v>
                </c:pt>
                <c:pt idx="18">
                  <c:v>81.099999999999994</c:v>
                </c:pt>
                <c:pt idx="19">
                  <c:v>82.52</c:v>
                </c:pt>
                <c:pt idx="20">
                  <c:v>83.9</c:v>
                </c:pt>
                <c:pt idx="21">
                  <c:v>85.23</c:v>
                </c:pt>
                <c:pt idx="22">
                  <c:v>86.51</c:v>
                </c:pt>
                <c:pt idx="23">
                  <c:v>87.73</c:v>
                </c:pt>
                <c:pt idx="24">
                  <c:v>88.9</c:v>
                </c:pt>
                <c:pt idx="25">
                  <c:v>90.02</c:v>
                </c:pt>
                <c:pt idx="26">
                  <c:v>91.07</c:v>
                </c:pt>
                <c:pt idx="27">
                  <c:v>92.08</c:v>
                </c:pt>
                <c:pt idx="28">
                  <c:v>93.02</c:v>
                </c:pt>
                <c:pt idx="29">
                  <c:v>93.9</c:v>
                </c:pt>
                <c:pt idx="30">
                  <c:v>94.72</c:v>
                </c:pt>
                <c:pt idx="31">
                  <c:v>95.48</c:v>
                </c:pt>
                <c:pt idx="32">
                  <c:v>96.17</c:v>
                </c:pt>
                <c:pt idx="33">
                  <c:v>96.81</c:v>
                </c:pt>
                <c:pt idx="34">
                  <c:v>97.38</c:v>
                </c:pt>
                <c:pt idx="35">
                  <c:v>97.89</c:v>
                </c:pt>
                <c:pt idx="36">
                  <c:v>98.35</c:v>
                </c:pt>
                <c:pt idx="37">
                  <c:v>98.74</c:v>
                </c:pt>
                <c:pt idx="38">
                  <c:v>99.07</c:v>
                </c:pt>
                <c:pt idx="39">
                  <c:v>99.35</c:v>
                </c:pt>
                <c:pt idx="40">
                  <c:v>99.57</c:v>
                </c:pt>
                <c:pt idx="41">
                  <c:v>99.74</c:v>
                </c:pt>
                <c:pt idx="42">
                  <c:v>99.86</c:v>
                </c:pt>
                <c:pt idx="43">
                  <c:v>99.94</c:v>
                </c:pt>
                <c:pt idx="44">
                  <c:v>99.99</c:v>
                </c:pt>
                <c:pt idx="45">
                  <c:v>100</c:v>
                </c:pt>
              </c:numCache>
            </c:numRef>
          </c:yVal>
        </c:ser>
        <c:ser>
          <c:idx val="7"/>
          <c:order val="7"/>
          <c:tx>
            <c:strRef>
              <c:f>'PWL vs Q &amp; n'!$I$3:$I$4</c:f>
              <c:strCache>
                <c:ptCount val="1"/>
                <c:pt idx="0">
                  <c:v>n = 8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5"/>
          </c:marker>
          <c:xVal>
            <c:numRef>
              <c:f>'PWL vs Q &amp; n'!$A$5:$A$53</c:f>
              <c:numCache>
                <c:formatCode>0.00</c:formatCode>
                <c:ptCount val="49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</c:numCache>
            </c:numRef>
          </c:xVal>
          <c:yVal>
            <c:numRef>
              <c:f>'PWL vs Q &amp; n'!$I$5:$I$53</c:f>
              <c:numCache>
                <c:formatCode>0.00</c:formatCode>
                <c:ptCount val="49"/>
                <c:pt idx="0">
                  <c:v>50</c:v>
                </c:pt>
                <c:pt idx="1">
                  <c:v>51.89</c:v>
                </c:pt>
                <c:pt idx="2">
                  <c:v>53.78</c:v>
                </c:pt>
                <c:pt idx="3">
                  <c:v>55.67</c:v>
                </c:pt>
                <c:pt idx="4">
                  <c:v>57.54</c:v>
                </c:pt>
                <c:pt idx="5">
                  <c:v>59.41</c:v>
                </c:pt>
                <c:pt idx="6">
                  <c:v>61.25</c:v>
                </c:pt>
                <c:pt idx="7">
                  <c:v>63.08</c:v>
                </c:pt>
                <c:pt idx="8">
                  <c:v>64.89</c:v>
                </c:pt>
                <c:pt idx="9">
                  <c:v>66.67</c:v>
                </c:pt>
                <c:pt idx="10">
                  <c:v>68.430000000000007</c:v>
                </c:pt>
                <c:pt idx="11">
                  <c:v>70.16</c:v>
                </c:pt>
                <c:pt idx="12">
                  <c:v>71.849999999999994</c:v>
                </c:pt>
                <c:pt idx="13">
                  <c:v>73.510000000000005</c:v>
                </c:pt>
                <c:pt idx="14">
                  <c:v>75.14</c:v>
                </c:pt>
                <c:pt idx="15">
                  <c:v>76.72</c:v>
                </c:pt>
                <c:pt idx="16">
                  <c:v>78.260000000000005</c:v>
                </c:pt>
                <c:pt idx="17">
                  <c:v>79.760000000000005</c:v>
                </c:pt>
                <c:pt idx="18">
                  <c:v>81.209999999999994</c:v>
                </c:pt>
                <c:pt idx="19">
                  <c:v>82.61</c:v>
                </c:pt>
                <c:pt idx="20">
                  <c:v>83.96</c:v>
                </c:pt>
                <c:pt idx="21">
                  <c:v>85.26</c:v>
                </c:pt>
                <c:pt idx="22">
                  <c:v>86.51</c:v>
                </c:pt>
                <c:pt idx="23">
                  <c:v>87.7</c:v>
                </c:pt>
                <c:pt idx="24">
                  <c:v>88.83</c:v>
                </c:pt>
                <c:pt idx="25">
                  <c:v>89.91</c:v>
                </c:pt>
                <c:pt idx="26">
                  <c:v>90.94</c:v>
                </c:pt>
                <c:pt idx="27">
                  <c:v>91.9</c:v>
                </c:pt>
                <c:pt idx="28">
                  <c:v>92.81</c:v>
                </c:pt>
                <c:pt idx="29">
                  <c:v>93.65</c:v>
                </c:pt>
                <c:pt idx="30">
                  <c:v>94.44</c:v>
                </c:pt>
                <c:pt idx="31">
                  <c:v>95.17</c:v>
                </c:pt>
                <c:pt idx="32">
                  <c:v>95.84</c:v>
                </c:pt>
                <c:pt idx="33">
                  <c:v>96.45</c:v>
                </c:pt>
                <c:pt idx="34">
                  <c:v>97.01</c:v>
                </c:pt>
                <c:pt idx="35">
                  <c:v>97.51</c:v>
                </c:pt>
                <c:pt idx="36">
                  <c:v>97.96</c:v>
                </c:pt>
                <c:pt idx="37">
                  <c:v>98.35</c:v>
                </c:pt>
                <c:pt idx="38">
                  <c:v>98.69</c:v>
                </c:pt>
                <c:pt idx="39">
                  <c:v>98.99</c:v>
                </c:pt>
                <c:pt idx="40">
                  <c:v>99.24</c:v>
                </c:pt>
                <c:pt idx="41">
                  <c:v>99.45</c:v>
                </c:pt>
                <c:pt idx="42">
                  <c:v>99.61</c:v>
                </c:pt>
                <c:pt idx="43">
                  <c:v>99.74</c:v>
                </c:pt>
                <c:pt idx="44">
                  <c:v>99.84</c:v>
                </c:pt>
                <c:pt idx="45">
                  <c:v>99.91</c:v>
                </c:pt>
                <c:pt idx="46">
                  <c:v>99.96</c:v>
                </c:pt>
                <c:pt idx="47">
                  <c:v>99.98</c:v>
                </c:pt>
                <c:pt idx="48">
                  <c:v>100</c:v>
                </c:pt>
              </c:numCache>
            </c:numRef>
          </c:yVal>
        </c:ser>
        <c:ser>
          <c:idx val="8"/>
          <c:order val="8"/>
          <c:tx>
            <c:strRef>
              <c:f>'PWL vs Q &amp; n'!$J$3:$J$4</c:f>
              <c:strCache>
                <c:ptCount val="1"/>
                <c:pt idx="0">
                  <c:v>n = 9</c:v>
                </c:pt>
              </c:strCache>
            </c:strRef>
          </c:tx>
          <c:spPr>
            <a:ln w="28575">
              <a:noFill/>
            </a:ln>
          </c:spPr>
          <c:xVal>
            <c:numRef>
              <c:f>'PWL vs Q &amp; n'!$A$5:$A$56</c:f>
              <c:numCache>
                <c:formatCode>0.00</c:formatCode>
                <c:ptCount val="5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</c:numCache>
            </c:numRef>
          </c:xVal>
          <c:yVal>
            <c:numRef>
              <c:f>'PWL vs Q &amp; n'!$J$5:$J$56</c:f>
              <c:numCache>
                <c:formatCode>0.00</c:formatCode>
                <c:ptCount val="52"/>
                <c:pt idx="0">
                  <c:v>50</c:v>
                </c:pt>
                <c:pt idx="1">
                  <c:v>51.91</c:v>
                </c:pt>
                <c:pt idx="2">
                  <c:v>53.82</c:v>
                </c:pt>
                <c:pt idx="3">
                  <c:v>55.71</c:v>
                </c:pt>
                <c:pt idx="4">
                  <c:v>57.6</c:v>
                </c:pt>
                <c:pt idx="5">
                  <c:v>59.48</c:v>
                </c:pt>
                <c:pt idx="6">
                  <c:v>61.34</c:v>
                </c:pt>
                <c:pt idx="7">
                  <c:v>63.18</c:v>
                </c:pt>
                <c:pt idx="8">
                  <c:v>65</c:v>
                </c:pt>
                <c:pt idx="9">
                  <c:v>66.790000000000006</c:v>
                </c:pt>
                <c:pt idx="10">
                  <c:v>68.55</c:v>
                </c:pt>
                <c:pt idx="11">
                  <c:v>70.28</c:v>
                </c:pt>
                <c:pt idx="12">
                  <c:v>71.97</c:v>
                </c:pt>
                <c:pt idx="13">
                  <c:v>73.63</c:v>
                </c:pt>
                <c:pt idx="14">
                  <c:v>75.25</c:v>
                </c:pt>
                <c:pt idx="15">
                  <c:v>76.83</c:v>
                </c:pt>
                <c:pt idx="16">
                  <c:v>78.36</c:v>
                </c:pt>
                <c:pt idx="17">
                  <c:v>79.84</c:v>
                </c:pt>
                <c:pt idx="18">
                  <c:v>81.28</c:v>
                </c:pt>
                <c:pt idx="19">
                  <c:v>82.67</c:v>
                </c:pt>
                <c:pt idx="20">
                  <c:v>84</c:v>
                </c:pt>
                <c:pt idx="21">
                  <c:v>85.28</c:v>
                </c:pt>
                <c:pt idx="22">
                  <c:v>86.51</c:v>
                </c:pt>
                <c:pt idx="23">
                  <c:v>87.68</c:v>
                </c:pt>
                <c:pt idx="24">
                  <c:v>88.79</c:v>
                </c:pt>
                <c:pt idx="25">
                  <c:v>89.85</c:v>
                </c:pt>
                <c:pt idx="26">
                  <c:v>90.84</c:v>
                </c:pt>
                <c:pt idx="27">
                  <c:v>91.78</c:v>
                </c:pt>
                <c:pt idx="28">
                  <c:v>92.67</c:v>
                </c:pt>
                <c:pt idx="29">
                  <c:v>93.49</c:v>
                </c:pt>
                <c:pt idx="30">
                  <c:v>94.26</c:v>
                </c:pt>
                <c:pt idx="31">
                  <c:v>94.97</c:v>
                </c:pt>
                <c:pt idx="32">
                  <c:v>95.62</c:v>
                </c:pt>
                <c:pt idx="33">
                  <c:v>96.22</c:v>
                </c:pt>
                <c:pt idx="34">
                  <c:v>96.76</c:v>
                </c:pt>
                <c:pt idx="35">
                  <c:v>97.25</c:v>
                </c:pt>
                <c:pt idx="36">
                  <c:v>97.7</c:v>
                </c:pt>
                <c:pt idx="37">
                  <c:v>98.09</c:v>
                </c:pt>
                <c:pt idx="38">
                  <c:v>98.44</c:v>
                </c:pt>
                <c:pt idx="39">
                  <c:v>98.74</c:v>
                </c:pt>
                <c:pt idx="40">
                  <c:v>99</c:v>
                </c:pt>
                <c:pt idx="41">
                  <c:v>99.23</c:v>
                </c:pt>
                <c:pt idx="42">
                  <c:v>99.41</c:v>
                </c:pt>
                <c:pt idx="43">
                  <c:v>99.57</c:v>
                </c:pt>
                <c:pt idx="44">
                  <c:v>99.69</c:v>
                </c:pt>
                <c:pt idx="45">
                  <c:v>99.79</c:v>
                </c:pt>
                <c:pt idx="46">
                  <c:v>99.86</c:v>
                </c:pt>
                <c:pt idx="47">
                  <c:v>99.92</c:v>
                </c:pt>
                <c:pt idx="48">
                  <c:v>99.95</c:v>
                </c:pt>
                <c:pt idx="49">
                  <c:v>99.98</c:v>
                </c:pt>
                <c:pt idx="50">
                  <c:v>99.99</c:v>
                </c:pt>
                <c:pt idx="51">
                  <c:v>100</c:v>
                </c:pt>
              </c:numCache>
            </c:numRef>
          </c:yVal>
        </c:ser>
        <c:ser>
          <c:idx val="9"/>
          <c:order val="9"/>
          <c:tx>
            <c:strRef>
              <c:f>'PWL vs Q &amp; n'!$K$3:$K$4</c:f>
              <c:strCache>
                <c:ptCount val="1"/>
                <c:pt idx="0">
                  <c:v>n = 10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</c:marker>
          <c:xVal>
            <c:numRef>
              <c:f>'PWL vs Q &amp; n'!$A$5:$A$58</c:f>
              <c:numCache>
                <c:formatCode>0.00</c:formatCode>
                <c:ptCount val="54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2.2999999999999998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2.5499999999999998</c:v>
                </c:pt>
                <c:pt idx="52">
                  <c:v>2.6</c:v>
                </c:pt>
                <c:pt idx="53">
                  <c:v>2.65</c:v>
                </c:pt>
              </c:numCache>
            </c:numRef>
          </c:xVal>
          <c:yVal>
            <c:numRef>
              <c:f>'PWL vs Q &amp; n'!$K$5:$K$58</c:f>
              <c:numCache>
                <c:formatCode>0.00</c:formatCode>
                <c:ptCount val="54"/>
                <c:pt idx="0">
                  <c:v>50</c:v>
                </c:pt>
                <c:pt idx="1">
                  <c:v>51.92</c:v>
                </c:pt>
                <c:pt idx="2">
                  <c:v>53.84</c:v>
                </c:pt>
                <c:pt idx="3">
                  <c:v>55.75</c:v>
                </c:pt>
                <c:pt idx="4">
                  <c:v>57.65</c:v>
                </c:pt>
                <c:pt idx="5">
                  <c:v>59.53</c:v>
                </c:pt>
                <c:pt idx="6">
                  <c:v>61.4</c:v>
                </c:pt>
                <c:pt idx="7">
                  <c:v>63.25</c:v>
                </c:pt>
                <c:pt idx="8">
                  <c:v>65.069999999999993</c:v>
                </c:pt>
                <c:pt idx="9">
                  <c:v>66.87</c:v>
                </c:pt>
                <c:pt idx="10">
                  <c:v>68.63</c:v>
                </c:pt>
                <c:pt idx="11">
                  <c:v>70.36</c:v>
                </c:pt>
                <c:pt idx="12">
                  <c:v>72.06</c:v>
                </c:pt>
                <c:pt idx="13">
                  <c:v>73.72</c:v>
                </c:pt>
                <c:pt idx="14">
                  <c:v>75.33</c:v>
                </c:pt>
                <c:pt idx="15">
                  <c:v>76.900000000000006</c:v>
                </c:pt>
                <c:pt idx="16">
                  <c:v>78.430000000000007</c:v>
                </c:pt>
                <c:pt idx="17">
                  <c:v>79.900000000000006</c:v>
                </c:pt>
                <c:pt idx="18">
                  <c:v>81.33</c:v>
                </c:pt>
                <c:pt idx="19">
                  <c:v>82.71</c:v>
                </c:pt>
                <c:pt idx="20">
                  <c:v>84.03</c:v>
                </c:pt>
                <c:pt idx="21">
                  <c:v>85.29</c:v>
                </c:pt>
                <c:pt idx="22">
                  <c:v>86.5</c:v>
                </c:pt>
                <c:pt idx="23">
                  <c:v>87.66</c:v>
                </c:pt>
                <c:pt idx="24">
                  <c:v>88.76</c:v>
                </c:pt>
                <c:pt idx="25">
                  <c:v>89.79</c:v>
                </c:pt>
                <c:pt idx="26">
                  <c:v>90.78</c:v>
                </c:pt>
                <c:pt idx="27">
                  <c:v>91.7</c:v>
                </c:pt>
                <c:pt idx="28">
                  <c:v>92.56</c:v>
                </c:pt>
                <c:pt idx="29">
                  <c:v>93.37</c:v>
                </c:pt>
                <c:pt idx="30">
                  <c:v>94.13</c:v>
                </c:pt>
                <c:pt idx="31">
                  <c:v>94.82</c:v>
                </c:pt>
                <c:pt idx="32">
                  <c:v>95.46</c:v>
                </c:pt>
                <c:pt idx="33">
                  <c:v>96.05</c:v>
                </c:pt>
                <c:pt idx="34">
                  <c:v>96.59</c:v>
                </c:pt>
                <c:pt idx="35">
                  <c:v>97.07</c:v>
                </c:pt>
                <c:pt idx="36">
                  <c:v>97.51</c:v>
                </c:pt>
                <c:pt idx="37">
                  <c:v>97.91</c:v>
                </c:pt>
                <c:pt idx="38">
                  <c:v>98.25</c:v>
                </c:pt>
                <c:pt idx="39">
                  <c:v>98.56</c:v>
                </c:pt>
                <c:pt idx="40">
                  <c:v>98.83</c:v>
                </c:pt>
                <c:pt idx="41">
                  <c:v>99.06</c:v>
                </c:pt>
                <c:pt idx="42">
                  <c:v>99.26</c:v>
                </c:pt>
                <c:pt idx="43">
                  <c:v>99.42</c:v>
                </c:pt>
                <c:pt idx="44">
                  <c:v>99.56</c:v>
                </c:pt>
                <c:pt idx="45">
                  <c:v>99.68</c:v>
                </c:pt>
                <c:pt idx="46">
                  <c:v>99.77</c:v>
                </c:pt>
                <c:pt idx="47">
                  <c:v>99.84</c:v>
                </c:pt>
                <c:pt idx="48">
                  <c:v>99.89</c:v>
                </c:pt>
                <c:pt idx="49">
                  <c:v>99.93</c:v>
                </c:pt>
                <c:pt idx="50">
                  <c:v>99.96</c:v>
                </c:pt>
                <c:pt idx="51">
                  <c:v>99.98</c:v>
                </c:pt>
                <c:pt idx="52">
                  <c:v>99.99</c:v>
                </c:pt>
                <c:pt idx="53">
                  <c:v>100</c:v>
                </c:pt>
              </c:numCache>
            </c:numRef>
          </c:yVal>
        </c:ser>
        <c:axId val="76731136"/>
        <c:axId val="76733440"/>
      </c:scatterChart>
      <c:valAx>
        <c:axId val="76731136"/>
        <c:scaling>
          <c:orientation val="minMax"/>
          <c:max val="2.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en-US" baseline="-25000"/>
                  <a:t>U</a:t>
                </a:r>
                <a:r>
                  <a:rPr lang="en-US" baseline="0"/>
                  <a:t> or Q</a:t>
                </a:r>
                <a:r>
                  <a:rPr lang="en-US" baseline="-25000"/>
                  <a:t>L</a:t>
                </a:r>
              </a:p>
            </c:rich>
          </c:tx>
          <c:layout>
            <c:manualLayout>
              <c:xMode val="edge"/>
              <c:yMode val="edge"/>
              <c:x val="0.54195165902769615"/>
              <c:y val="0.94079661993470365"/>
            </c:manualLayout>
          </c:layout>
        </c:title>
        <c:numFmt formatCode="0.00" sourceLinked="1"/>
        <c:tickLblPos val="nextTo"/>
        <c:crossAx val="76733440"/>
        <c:crosses val="autoZero"/>
        <c:crossBetween val="midCat"/>
      </c:valAx>
      <c:valAx>
        <c:axId val="76733440"/>
        <c:scaling>
          <c:orientation val="minMax"/>
          <c:max val="100"/>
          <c:min val="5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PWL</a:t>
                </a:r>
              </a:p>
            </c:rich>
          </c:tx>
          <c:layout/>
        </c:title>
        <c:numFmt formatCode="0.00" sourceLinked="1"/>
        <c:tickLblPos val="nextTo"/>
        <c:crossAx val="76731136"/>
        <c:crosses val="autoZero"/>
        <c:crossBetween val="midCat"/>
      </c:valAx>
    </c:plotArea>
    <c:legend>
      <c:legendPos val="r"/>
      <c:layout/>
      <c:spPr>
        <a:solidFill>
          <a:schemeClr val="bg2"/>
        </a:solidFill>
      </c:sp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0</xdr:row>
      <xdr:rowOff>133349</xdr:rowOff>
    </xdr:from>
    <xdr:to>
      <xdr:col>11</xdr:col>
      <xdr:colOff>19051</xdr:colOff>
      <xdr:row>4</xdr:row>
      <xdr:rowOff>101072</xdr:rowOff>
    </xdr:to>
    <xdr:pic>
      <xdr:nvPicPr>
        <xdr:cNvPr id="2" name="Picture 1" descr="mca logo shaded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0" y="133349"/>
          <a:ext cx="1971676" cy="805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114300</xdr:rowOff>
    </xdr:from>
    <xdr:to>
      <xdr:col>11</xdr:col>
      <xdr:colOff>28576</xdr:colOff>
      <xdr:row>4</xdr:row>
      <xdr:rowOff>82023</xdr:rowOff>
    </xdr:to>
    <xdr:pic>
      <xdr:nvPicPr>
        <xdr:cNvPr id="2" name="Picture 1" descr="mca logo shaded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5" y="114300"/>
          <a:ext cx="1971676" cy="8059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142875</xdr:rowOff>
    </xdr:from>
    <xdr:to>
      <xdr:col>8</xdr:col>
      <xdr:colOff>152401</xdr:colOff>
      <xdr:row>4</xdr:row>
      <xdr:rowOff>72498</xdr:rowOff>
    </xdr:to>
    <xdr:pic>
      <xdr:nvPicPr>
        <xdr:cNvPr id="3" name="Picture 2" descr="mca logo shaded 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7525" y="142875"/>
          <a:ext cx="1971676" cy="8059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600074</xdr:colOff>
      <xdr:row>6</xdr:row>
      <xdr:rowOff>76200</xdr:rowOff>
    </xdr:from>
    <xdr:to>
      <xdr:col>20</xdr:col>
      <xdr:colOff>104775</xdr:colOff>
      <xdr:row>26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133351</xdr:colOff>
      <xdr:row>0</xdr:row>
      <xdr:rowOff>9942</xdr:rowOff>
    </xdr:from>
    <xdr:to>
      <xdr:col>14</xdr:col>
      <xdr:colOff>180975</xdr:colOff>
      <xdr:row>3</xdr:row>
      <xdr:rowOff>214957</xdr:rowOff>
    </xdr:to>
    <xdr:pic>
      <xdr:nvPicPr>
        <xdr:cNvPr id="3" name="Picture 2" descr="mca logo shaded 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38951" y="9942"/>
          <a:ext cx="1876424" cy="766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B1" sqref="B1"/>
    </sheetView>
  </sheetViews>
  <sheetFormatPr defaultRowHeight="15"/>
  <cols>
    <col min="1" max="1" width="1.28515625" customWidth="1"/>
    <col min="2" max="2" width="7.7109375" style="1" customWidth="1"/>
    <col min="3" max="3" width="21.28515625" customWidth="1"/>
    <col min="4" max="5" width="1.28515625" customWidth="1"/>
    <col min="6" max="6" width="7.7109375" customWidth="1"/>
    <col min="7" max="7" width="21.28515625" customWidth="1"/>
    <col min="8" max="9" width="1.28515625" customWidth="1"/>
    <col min="10" max="10" width="7.7109375" customWidth="1"/>
    <col min="11" max="11" width="21.42578125" customWidth="1"/>
    <col min="12" max="12" width="1.28515625" customWidth="1"/>
  </cols>
  <sheetData>
    <row r="1" spans="1:12" ht="21">
      <c r="B1" s="11" t="s">
        <v>10</v>
      </c>
    </row>
    <row r="2" spans="1:12">
      <c r="B2" s="3"/>
    </row>
    <row r="3" spans="1:12">
      <c r="B3" s="4" t="s">
        <v>11</v>
      </c>
      <c r="C3" s="7" t="s">
        <v>12</v>
      </c>
      <c r="D3" s="7"/>
      <c r="F3" s="4" t="s">
        <v>13</v>
      </c>
      <c r="G3" s="7" t="s">
        <v>14</v>
      </c>
    </row>
    <row r="4" spans="1:12">
      <c r="B4" s="2">
        <v>5.5</v>
      </c>
      <c r="F4" s="8">
        <v>8</v>
      </c>
      <c r="G4" s="7"/>
    </row>
    <row r="6" spans="1:12">
      <c r="B6" s="3"/>
      <c r="F6" s="12"/>
      <c r="G6" s="7"/>
    </row>
    <row r="7" spans="1:12" ht="15.75">
      <c r="B7" s="10" t="s">
        <v>0</v>
      </c>
      <c r="F7" s="10" t="s">
        <v>29</v>
      </c>
      <c r="J7" s="10" t="s">
        <v>30</v>
      </c>
    </row>
    <row r="8" spans="1:12">
      <c r="B8" s="9" t="s">
        <v>5</v>
      </c>
      <c r="F8" s="9" t="s">
        <v>39</v>
      </c>
      <c r="J8" s="9" t="s">
        <v>31</v>
      </c>
    </row>
    <row r="9" spans="1:12">
      <c r="F9" s="1"/>
      <c r="J9" s="1"/>
    </row>
    <row r="10" spans="1:12">
      <c r="A10" s="24"/>
      <c r="B10" s="25" t="s">
        <v>8</v>
      </c>
      <c r="C10" s="26" t="s">
        <v>1</v>
      </c>
      <c r="D10" s="19"/>
      <c r="E10" s="24"/>
      <c r="F10" s="25" t="s">
        <v>8</v>
      </c>
      <c r="G10" s="26" t="s">
        <v>1</v>
      </c>
      <c r="H10" s="35"/>
      <c r="I10" s="24"/>
      <c r="J10" s="25" t="s">
        <v>8</v>
      </c>
      <c r="K10" s="26" t="s">
        <v>1</v>
      </c>
      <c r="L10" s="35"/>
    </row>
    <row r="11" spans="1:12">
      <c r="A11" s="27"/>
      <c r="B11" s="13">
        <v>5.6</v>
      </c>
      <c r="C11" s="7"/>
      <c r="D11" s="20"/>
      <c r="E11" s="27"/>
      <c r="F11" s="13">
        <v>6.6</v>
      </c>
      <c r="G11" s="7"/>
      <c r="H11" s="20"/>
      <c r="I11" s="27"/>
      <c r="J11" s="13">
        <v>5.6</v>
      </c>
      <c r="K11" s="7"/>
      <c r="L11" s="20"/>
    </row>
    <row r="12" spans="1:12">
      <c r="A12" s="27"/>
      <c r="B12" s="13">
        <v>5.7</v>
      </c>
      <c r="C12" s="7"/>
      <c r="D12" s="20"/>
      <c r="E12" s="27"/>
      <c r="F12" s="13">
        <v>6.5</v>
      </c>
      <c r="G12" s="7"/>
      <c r="H12" s="20"/>
      <c r="I12" s="27"/>
      <c r="J12" s="13">
        <v>7.9</v>
      </c>
      <c r="K12" s="7"/>
      <c r="L12" s="20"/>
    </row>
    <row r="13" spans="1:12">
      <c r="A13" s="27"/>
      <c r="B13" s="13">
        <v>5.8</v>
      </c>
      <c r="C13" s="7"/>
      <c r="D13" s="20"/>
      <c r="E13" s="27"/>
      <c r="F13" s="13">
        <v>6.7</v>
      </c>
      <c r="G13" s="7"/>
      <c r="H13" s="20"/>
      <c r="I13" s="27"/>
      <c r="J13" s="13">
        <v>5.7</v>
      </c>
      <c r="K13" s="7"/>
      <c r="L13" s="20"/>
    </row>
    <row r="14" spans="1:12">
      <c r="A14" s="27"/>
      <c r="B14" s="13">
        <v>5.5</v>
      </c>
      <c r="C14" s="7"/>
      <c r="D14" s="20"/>
      <c r="E14" s="27"/>
      <c r="F14" s="13">
        <v>6.8</v>
      </c>
      <c r="G14" s="7"/>
      <c r="H14" s="20"/>
      <c r="I14" s="27"/>
      <c r="J14" s="13">
        <v>7.8</v>
      </c>
      <c r="K14" s="7"/>
      <c r="L14" s="20"/>
    </row>
    <row r="15" spans="1:12">
      <c r="A15" s="27"/>
      <c r="B15" s="8">
        <v>8</v>
      </c>
      <c r="C15" s="7"/>
      <c r="D15" s="20"/>
      <c r="E15" s="27"/>
      <c r="F15" s="8">
        <v>5.3</v>
      </c>
      <c r="G15" s="7"/>
      <c r="H15" s="20"/>
      <c r="I15" s="27"/>
      <c r="J15" s="8">
        <v>6.9</v>
      </c>
      <c r="K15" s="7"/>
      <c r="L15" s="20"/>
    </row>
    <row r="16" spans="1:12">
      <c r="A16" s="27"/>
      <c r="B16" s="13"/>
      <c r="C16" s="7"/>
      <c r="D16" s="20"/>
      <c r="E16" s="27"/>
      <c r="F16" s="13"/>
      <c r="G16" s="7"/>
      <c r="H16" s="20"/>
      <c r="I16" s="27"/>
      <c r="J16" s="13"/>
      <c r="K16" s="7"/>
      <c r="L16" s="20"/>
    </row>
    <row r="17" spans="1:12">
      <c r="A17" s="27"/>
      <c r="B17" s="6" t="s">
        <v>9</v>
      </c>
      <c r="C17" s="7" t="s">
        <v>2</v>
      </c>
      <c r="D17" s="20"/>
      <c r="E17" s="27"/>
      <c r="F17" s="6" t="s">
        <v>9</v>
      </c>
      <c r="G17" s="7" t="s">
        <v>2</v>
      </c>
      <c r="H17" s="20"/>
      <c r="I17" s="27"/>
      <c r="J17" s="6" t="s">
        <v>9</v>
      </c>
      <c r="K17" s="7" t="s">
        <v>2</v>
      </c>
      <c r="L17" s="20"/>
    </row>
    <row r="18" spans="1:12">
      <c r="A18" s="27"/>
      <c r="B18" s="8">
        <f>AVERAGE(B11:B15)</f>
        <v>6.12</v>
      </c>
      <c r="C18" s="7"/>
      <c r="D18" s="20"/>
      <c r="E18" s="27"/>
      <c r="F18" s="8">
        <f>AVERAGE(F11:F15)</f>
        <v>6.3800000000000008</v>
      </c>
      <c r="G18" s="7"/>
      <c r="H18" s="20"/>
      <c r="I18" s="27"/>
      <c r="J18" s="8">
        <f>AVERAGE(J11:J15)</f>
        <v>6.7799999999999994</v>
      </c>
      <c r="K18" s="7"/>
      <c r="L18" s="20"/>
    </row>
    <row r="19" spans="1:12">
      <c r="A19" s="27"/>
      <c r="B19" s="13"/>
      <c r="C19" s="7"/>
      <c r="D19" s="20"/>
      <c r="E19" s="27"/>
      <c r="F19" s="13"/>
      <c r="G19" s="7"/>
      <c r="H19" s="20"/>
      <c r="I19" s="27"/>
      <c r="J19" s="13"/>
      <c r="K19" s="7"/>
      <c r="L19" s="20"/>
    </row>
    <row r="20" spans="1:12">
      <c r="A20" s="27"/>
      <c r="B20" s="4" t="s">
        <v>3</v>
      </c>
      <c r="C20" s="7" t="s">
        <v>7</v>
      </c>
      <c r="D20" s="20"/>
      <c r="E20" s="27"/>
      <c r="F20" s="4" t="s">
        <v>3</v>
      </c>
      <c r="G20" s="7" t="s">
        <v>7</v>
      </c>
      <c r="H20" s="20"/>
      <c r="I20" s="27"/>
      <c r="J20" s="4" t="s">
        <v>3</v>
      </c>
      <c r="K20" s="7" t="s">
        <v>7</v>
      </c>
      <c r="L20" s="20"/>
    </row>
    <row r="21" spans="1:12">
      <c r="A21" s="27"/>
      <c r="B21" s="13">
        <f>COUNT(B11:B15)</f>
        <v>5</v>
      </c>
      <c r="C21" s="7"/>
      <c r="D21" s="20"/>
      <c r="E21" s="27"/>
      <c r="F21" s="13">
        <f>COUNT(F11:F15)</f>
        <v>5</v>
      </c>
      <c r="G21" s="7"/>
      <c r="H21" s="20"/>
      <c r="I21" s="27"/>
      <c r="J21" s="13">
        <f>COUNT(J11:J15)</f>
        <v>5</v>
      </c>
      <c r="K21" s="7"/>
      <c r="L21" s="20"/>
    </row>
    <row r="22" spans="1:12">
      <c r="A22" s="27"/>
      <c r="B22" s="13"/>
      <c r="C22" s="7"/>
      <c r="D22" s="20"/>
      <c r="E22" s="27"/>
      <c r="F22" s="13"/>
      <c r="G22" s="7"/>
      <c r="H22" s="20"/>
      <c r="I22" s="27"/>
      <c r="J22" s="13"/>
      <c r="K22" s="7"/>
      <c r="L22" s="20"/>
    </row>
    <row r="23" spans="1:12">
      <c r="A23" s="27"/>
      <c r="B23" s="4" t="s">
        <v>4</v>
      </c>
      <c r="C23" s="7" t="s">
        <v>6</v>
      </c>
      <c r="D23" s="20"/>
      <c r="E23" s="27"/>
      <c r="F23" s="4" t="s">
        <v>4</v>
      </c>
      <c r="G23" s="7" t="s">
        <v>6</v>
      </c>
      <c r="H23" s="20"/>
      <c r="I23" s="27"/>
      <c r="J23" s="4" t="s">
        <v>4</v>
      </c>
      <c r="K23" s="7" t="s">
        <v>6</v>
      </c>
      <c r="L23" s="20"/>
    </row>
    <row r="24" spans="1:12">
      <c r="A24" s="27"/>
      <c r="B24" s="28">
        <f>STDEV(B11:B15)</f>
        <v>1.0568822072492268</v>
      </c>
      <c r="C24" s="7"/>
      <c r="D24" s="20"/>
      <c r="E24" s="27"/>
      <c r="F24" s="28">
        <f>STDEV(F11:F15)</f>
        <v>0.61400325732034622</v>
      </c>
      <c r="G24" s="7"/>
      <c r="H24" s="20"/>
      <c r="I24" s="27"/>
      <c r="J24" s="28">
        <f>STDEV(J11:J15)</f>
        <v>1.1031772296417348</v>
      </c>
      <c r="K24" s="7"/>
      <c r="L24" s="20"/>
    </row>
    <row r="25" spans="1:12">
      <c r="A25" s="27"/>
      <c r="B25" s="28"/>
      <c r="C25" s="7"/>
      <c r="D25" s="20"/>
      <c r="E25" s="27"/>
      <c r="F25" s="28"/>
      <c r="G25" s="7"/>
      <c r="H25" s="20"/>
      <c r="I25" s="27"/>
      <c r="J25" s="28"/>
      <c r="K25" s="7"/>
      <c r="L25" s="20"/>
    </row>
    <row r="26" spans="1:12" ht="18">
      <c r="A26" s="27"/>
      <c r="B26" s="4" t="s">
        <v>15</v>
      </c>
      <c r="C26" s="7" t="s">
        <v>16</v>
      </c>
      <c r="D26" s="20"/>
      <c r="E26" s="27"/>
      <c r="F26" s="4" t="s">
        <v>15</v>
      </c>
      <c r="G26" s="7" t="s">
        <v>16</v>
      </c>
      <c r="H26" s="20"/>
      <c r="I26" s="27"/>
      <c r="J26" s="4" t="s">
        <v>15</v>
      </c>
      <c r="K26" s="7" t="s">
        <v>16</v>
      </c>
      <c r="L26" s="20"/>
    </row>
    <row r="27" spans="1:12" ht="18">
      <c r="A27" s="27"/>
      <c r="B27" s="29">
        <f>($B$18-$B$4)/$B$24</f>
        <v>0.58663112667369932</v>
      </c>
      <c r="C27" s="30" t="s">
        <v>17</v>
      </c>
      <c r="D27" s="21"/>
      <c r="E27" s="27"/>
      <c r="F27" s="29">
        <f>($F$18-$B$4)/$F$24</f>
        <v>1.4332171523658142</v>
      </c>
      <c r="G27" s="30" t="s">
        <v>17</v>
      </c>
      <c r="H27" s="20"/>
      <c r="I27" s="27"/>
      <c r="J27" s="29">
        <f>($J$18-$B$4)/$J$24</f>
        <v>1.1602850073470869</v>
      </c>
      <c r="K27" s="30" t="s">
        <v>17</v>
      </c>
      <c r="L27" s="20"/>
    </row>
    <row r="28" spans="1:12">
      <c r="A28" s="27"/>
      <c r="B28" s="13"/>
      <c r="C28" s="7"/>
      <c r="D28" s="20"/>
      <c r="E28" s="27"/>
      <c r="F28" s="13"/>
      <c r="G28" s="7"/>
      <c r="H28" s="20"/>
      <c r="I28" s="27"/>
      <c r="J28" s="13"/>
      <c r="K28" s="7"/>
      <c r="L28" s="20"/>
    </row>
    <row r="29" spans="1:12" ht="18">
      <c r="A29" s="27"/>
      <c r="B29" s="4" t="s">
        <v>18</v>
      </c>
      <c r="C29" s="7" t="s">
        <v>19</v>
      </c>
      <c r="D29" s="20"/>
      <c r="E29" s="27"/>
      <c r="F29" s="4" t="s">
        <v>18</v>
      </c>
      <c r="G29" s="7" t="s">
        <v>19</v>
      </c>
      <c r="H29" s="20"/>
      <c r="I29" s="27"/>
      <c r="J29" s="4" t="s">
        <v>18</v>
      </c>
      <c r="K29" s="7" t="s">
        <v>19</v>
      </c>
      <c r="L29" s="20"/>
    </row>
    <row r="30" spans="1:12" ht="18">
      <c r="A30" s="27"/>
      <c r="B30" s="29">
        <f>($F$4-$B$18)/$B$24</f>
        <v>1.7788169647525072</v>
      </c>
      <c r="C30" s="30" t="s">
        <v>44</v>
      </c>
      <c r="D30" s="21"/>
      <c r="E30" s="27"/>
      <c r="F30" s="29">
        <f>($F$4-$F$18)/$F$24</f>
        <v>2.6384224850370632</v>
      </c>
      <c r="G30" s="30" t="s">
        <v>44</v>
      </c>
      <c r="H30" s="20"/>
      <c r="I30" s="27"/>
      <c r="J30" s="29">
        <f>($F$4-$J$18)/$J$24</f>
        <v>1.1058966476276935</v>
      </c>
      <c r="K30" s="30" t="s">
        <v>44</v>
      </c>
      <c r="L30" s="20"/>
    </row>
    <row r="31" spans="1:12">
      <c r="A31" s="27"/>
      <c r="B31" s="13"/>
      <c r="C31" s="7"/>
      <c r="D31" s="20"/>
      <c r="E31" s="27"/>
      <c r="F31" s="13"/>
      <c r="G31" s="7"/>
      <c r="H31" s="20"/>
      <c r="I31" s="27"/>
      <c r="J31" s="13"/>
      <c r="K31" s="7"/>
      <c r="L31" s="20"/>
    </row>
    <row r="32" spans="1:12">
      <c r="A32" s="27"/>
      <c r="B32" s="4" t="s">
        <v>20</v>
      </c>
      <c r="C32" s="7" t="s">
        <v>23</v>
      </c>
      <c r="D32" s="20"/>
      <c r="E32" s="27"/>
      <c r="F32" s="4" t="s">
        <v>20</v>
      </c>
      <c r="G32" s="7" t="s">
        <v>23</v>
      </c>
      <c r="H32" s="20"/>
      <c r="I32" s="27"/>
      <c r="J32" s="4" t="s">
        <v>20</v>
      </c>
      <c r="K32" s="7" t="s">
        <v>23</v>
      </c>
      <c r="L32" s="20"/>
    </row>
    <row r="33" spans="1:12">
      <c r="A33" s="27"/>
      <c r="B33" s="31">
        <f>MIN(IF(AND(B21=1,B27&lt;=0.5),-7.1329*B27^2+104.68*B27+49.871,IF(AND(B21=2,B27&lt;=1.5),33.333*B27+50,IF(AND(B21=3,B27&lt;=1.2),39.87*B27^4-62.388*B27^3+33.925*B27^2+22.125*B27+50.225,IF(AND(B21=4,B27&lt;=1.5),33.333*B27+50,IF(AND(B21=5,B27&lt;=1.8),-3.7642*B27^3+3.4532*B27^2+33.89*B27+50.159,IF(AND(B21=6,B27&lt;=2.05),-2.9376*B27^3-0.007*B27^2+36.75*B27+49.998,IF(AND(B21=7,B27&lt;=2.25),0.9043*B27^4-5.8232*B27^3+2.0478*B27^2+36.742*B27+50.046,)))))))&amp;IF(AND(B21=8,B27&lt;=2.4),1.214*B27^4-6.7068*B27^3+2.2967*B27^2+37.125*B27+50.05,IF(AND(B21=9,B27&lt;=2.55),1.2834*B27^4-6.7448*B27^3+1.7638*B27^2+37.674*B27+50.033,IF(AND(B21=10,B27&lt;=2.65),1.21514*B27^4-6.4162*B27^3+0.8952*B27^2+38.286*B27+50,100))),100)</f>
        <v>70.468379372342795</v>
      </c>
      <c r="C33" s="32"/>
      <c r="D33" s="22"/>
      <c r="E33" s="36"/>
      <c r="F33" s="31">
        <f>MIN(IF(AND(F21=1,F27&lt;=0.5),-7.1329*F27^2+104.68*F27+49.871,IF(AND(F21=2,F27&lt;=1.5),33.333*F27+50,IF(AND(F21=3,F27&lt;=1.2),39.87*F27^4-62.388*F27^3+33.925*F27^2+22.125*F27+50.225,IF(AND(F21=4,F27&lt;=1.5),33.333*F27+50,IF(AND(F21=5,F27&lt;=1.8),-3.7642*F27^3+3.4532*F27^2+33.89*F27+50.159,IF(AND(F21=6,F27&lt;=2.05),-2.9376*F27^3-0.007*F27^2+36.75*F27+49.998,IF(AND(F21=7,F27&lt;=2.25),0.9043*F27^4-5.8232*F27^3+2.0478*F27^2+36.742*F27+50.046,)))))))&amp;IF(AND(F21=8,F27&lt;=2.4),1.214*F27^4-6.7068*F27^3+2.2967*F27^2+37.125*F27+50.05,IF(AND(F21=9,F27&lt;=2.55),1.2834*F27^4-6.7448*F27^3+1.7638*F27^2+37.674*F27+50.033,IF(AND(F21=10,F27&lt;=2.65),1.21514*F27^4-6.4162*F27^3+0.8952*F27^2+38.286*F27+50,100))),100)</f>
        <v>94.742228301046197</v>
      </c>
      <c r="G33" s="32"/>
      <c r="H33" s="20"/>
      <c r="I33" s="27"/>
      <c r="J33" s="31">
        <f>MIN(IF(AND(J21=1,J27&lt;=0.5),-7.1329*J27^2+104.68*J27+49.871,IF(AND(J21=2,J27&lt;=1.5),33.333*J27+50,IF(AND(J21=3,J27&lt;=1.2),39.87*J27^4-62.388*J27^3+33.925*J27^2+22.125*J27+50.225,IF(AND(J21=4,J27&lt;=1.5),33.333*J27+50,IF(AND(J21=5,J27&lt;=1.8),-3.7642*J27^3+3.4532*J27^2+33.89*J27+50.159,IF(AND(J21=6,J27&lt;=2.05),-2.9376*J27^3-0.007*J27^2+36.75*J27+49.998,IF(AND(J21=7,J27&lt;=2.25),0.9043*J27^4-5.8232*J27^3+2.0478*J27^2+36.742*J27+50.046,)))))))&amp;IF(AND(J21=8,J27&lt;=2.4),1.214*J27^4-6.7068*J27^3+2.2967*J27^2+37.125*J27+50.05,IF(AND(J21=9,J27&lt;=2.55),1.2834*J27^4-6.7448*J27^3+1.7638*J27^2+37.674*J27+50.033,IF(AND(J21=10,J27&lt;=2.65),1.21514*J27^4-6.4162*J27^3+0.8952*J27^2+38.286*J27+50,100))),100)</f>
        <v>88.250111848281094</v>
      </c>
      <c r="K33" s="32"/>
      <c r="L33" s="20"/>
    </row>
    <row r="34" spans="1:12">
      <c r="A34" s="27"/>
      <c r="B34" s="13"/>
      <c r="C34" s="7"/>
      <c r="D34" s="20"/>
      <c r="E34" s="27"/>
      <c r="F34" s="13"/>
      <c r="G34" s="7"/>
      <c r="H34" s="20"/>
      <c r="I34" s="27"/>
      <c r="J34" s="13"/>
      <c r="K34" s="7"/>
      <c r="L34" s="20"/>
    </row>
    <row r="35" spans="1:12">
      <c r="A35" s="27"/>
      <c r="B35" s="4" t="s">
        <v>21</v>
      </c>
      <c r="C35" s="7" t="s">
        <v>25</v>
      </c>
      <c r="D35" s="20"/>
      <c r="E35" s="27"/>
      <c r="F35" s="4" t="s">
        <v>21</v>
      </c>
      <c r="G35" s="7" t="s">
        <v>25</v>
      </c>
      <c r="H35" s="20"/>
      <c r="I35" s="27"/>
      <c r="J35" s="4" t="s">
        <v>21</v>
      </c>
      <c r="K35" s="7" t="s">
        <v>25</v>
      </c>
      <c r="L35" s="20"/>
    </row>
    <row r="36" spans="1:12">
      <c r="A36" s="27"/>
      <c r="B36" s="31">
        <f>MIN(IF(AND(B21=1,B30&lt;=0.5),-7.1329*B30^2+104.68*B30+49.871,IF(AND(B21=2,B30&lt;=1.5),33.333*B30+50,IF(AND(B21=3,B30&lt;=1.2),39.87*B30^4-62.388*B30^3+33.925*B30^2+22.125*B30+50.225,IF(AND(B21=4,B30&lt;=1.5),33.333*B30+50,IF(AND(B21=5,B30&lt;=1.8),-3.7642*B30^3+3.4532*B30^2+33.89*B30+50.159,IF(AND(B21=6,B30&lt;=2.05),-2.9376*B30^3-0.007*B30^2+36.75*B30+49.998,IF(AND(B21=7,B30&lt;=2.25),0.9043*B30^4-5.8232*B30^3+2.0478*B30^2+36.742*B30+50.046,)))))))&amp;IF(AND(B21=8,B30&lt;=2.4),1.214*B30^4-6.7068*B30^3+2.2967*B30^2+37.125*B30+50.05,IF(AND(B21=9,B30&lt;=2.55),1.2834*B30^4-6.7448*B30^3+1.7638*B30^2+37.674*B30+50.033,IF(AND(B21=10,B30&lt;=2.65),1.21514*B30^4-6.4162*B30^3+0.8952*B30^2+38.286*B30+50,100))),100)</f>
        <v>100</v>
      </c>
      <c r="C36" s="32"/>
      <c r="D36" s="22"/>
      <c r="E36" s="36"/>
      <c r="F36" s="31">
        <f>MIN(IF(AND(F21=1,F30&lt;=0.5),-7.1329*F30^2+104.68*F30+49.871,IF(AND(F21=2,F30&lt;=1.5),33.333*F30+50,IF(AND(F21=3,F30&lt;=1.2),39.87*F30^4-62.388*F30^3+33.925*F30^2+22.125*F30+50.225,IF(AND(F21=4,F30&lt;=1.5),33.333*F30+50,IF(AND(F21=5,F30&lt;=1.8),-3.7642*F30^3+3.4532*F30^2+33.89*F30+50.159,IF(AND(F21=6,F30&lt;=2.05),-2.9376*F30^3-0.007*F30^2+36.75*F30+49.998,IF(AND(F21=7,F30&lt;=2.25),0.9043*F30^4-5.8232*F30^3+2.0478*F30^2+36.742*F30+50.046,)))))))&amp;IF(AND(F21=8,F30&lt;=2.4),1.214*F30^4-6.7068*F30^3+2.2967*F30^2+37.125*F30+50.05,IF(AND(F21=9,F30&lt;=2.55),1.2834*F30^4-6.7448*F30^3+1.7638*F30^2+37.674*F30+50.033,IF(AND(F21=10,F30&lt;=2.65),1.21514*F30^4-6.4162*F30^3+0.8952*F30^2+38.286*F30+50,100))),100)</f>
        <v>100</v>
      </c>
      <c r="G36" s="32"/>
      <c r="H36" s="20"/>
      <c r="I36" s="27"/>
      <c r="J36" s="31">
        <f>MIN(IF(AND(J21=1,J30&lt;=0.5),-7.1329*J30^2+104.68*J30+49.871,IF(AND(J21=2,J30&lt;=1.5),33.333*J30+50,IF(AND(J21=3,J30&lt;=1.2),39.87*J30^4-62.388*J30^3+33.925*J30^2+22.125*J30+50.225,IF(AND(J21=4,J30&lt;=1.5),33.333*J30+50,IF(AND(J21=5,J30&lt;=1.8),-3.7642*J30^3+3.4532*J30^2+33.89*J30+50.159,IF(AND(J21=6,J30&lt;=2.05),-2.9376*J30^3-0.007*J30^2+36.75*J30+49.998,IF(AND(J21=7,J30&lt;=2.25),0.9043*J30^4-5.8232*J30^3+2.0478*J30^2+36.742*J30+50.046,)))))))&amp;IF(AND(J21=8,J30&lt;=2.4),1.214*J30^4-6.7068*J30^3+2.2967*J30^2+37.125*J30+50.05,IF(AND(J21=9,J30&lt;=2.55),1.2834*J30^4-6.7448*J30^3+1.7638*J30^2+37.674*J30+50.033,IF(AND(J21=10,J30&lt;=2.65),1.21514*J30^4-6.4162*J30^3+0.8952*J30^2+38.286*J30+50,100))),100)</f>
        <v>86.769971575421593</v>
      </c>
      <c r="K36" s="32"/>
      <c r="L36" s="20"/>
    </row>
    <row r="37" spans="1:12">
      <c r="A37" s="27"/>
      <c r="B37" s="13"/>
      <c r="C37" s="7"/>
      <c r="D37" s="20"/>
      <c r="E37" s="27"/>
      <c r="F37" s="13"/>
      <c r="G37" s="7"/>
      <c r="H37" s="20"/>
      <c r="I37" s="27"/>
      <c r="J37" s="13"/>
      <c r="K37" s="7"/>
      <c r="L37" s="20"/>
    </row>
    <row r="38" spans="1:12">
      <c r="A38" s="27"/>
      <c r="B38" s="4" t="s">
        <v>22</v>
      </c>
      <c r="C38" s="7" t="s">
        <v>24</v>
      </c>
      <c r="D38" s="20"/>
      <c r="E38" s="27"/>
      <c r="F38" s="4" t="s">
        <v>22</v>
      </c>
      <c r="G38" s="7" t="s">
        <v>24</v>
      </c>
      <c r="H38" s="20"/>
      <c r="I38" s="27"/>
      <c r="J38" s="4" t="s">
        <v>22</v>
      </c>
      <c r="K38" s="7" t="s">
        <v>24</v>
      </c>
      <c r="L38" s="20"/>
    </row>
    <row r="39" spans="1:12">
      <c r="A39" s="27"/>
      <c r="B39" s="28">
        <f>B36+B33-100</f>
        <v>70.468379372342781</v>
      </c>
      <c r="C39" s="7"/>
      <c r="D39" s="20"/>
      <c r="E39" s="27"/>
      <c r="F39" s="28">
        <f>F36+F33-100</f>
        <v>94.742228301046197</v>
      </c>
      <c r="G39" s="7"/>
      <c r="H39" s="20"/>
      <c r="I39" s="27"/>
      <c r="J39" s="28">
        <f>J36+J33-100</f>
        <v>75.020083423702687</v>
      </c>
      <c r="K39" s="7"/>
      <c r="L39" s="20"/>
    </row>
    <row r="40" spans="1:12">
      <c r="A40" s="27"/>
      <c r="B40" s="13"/>
      <c r="C40" s="7"/>
      <c r="D40" s="20"/>
      <c r="E40" s="27"/>
      <c r="F40" s="7"/>
      <c r="G40" s="7"/>
      <c r="H40" s="20"/>
      <c r="I40" s="27"/>
      <c r="J40" s="7"/>
      <c r="K40" s="7"/>
      <c r="L40" s="20"/>
    </row>
    <row r="41" spans="1:12" ht="18">
      <c r="A41" s="27"/>
      <c r="B41" s="4" t="s">
        <v>33</v>
      </c>
      <c r="C41" s="7" t="s">
        <v>32</v>
      </c>
      <c r="D41" s="20"/>
      <c r="E41" s="27"/>
      <c r="F41" s="4" t="s">
        <v>33</v>
      </c>
      <c r="G41" s="7" t="s">
        <v>32</v>
      </c>
      <c r="H41" s="20"/>
      <c r="I41" s="27"/>
      <c r="J41" s="4" t="s">
        <v>33</v>
      </c>
      <c r="K41" s="7" t="s">
        <v>32</v>
      </c>
      <c r="L41" s="20"/>
    </row>
    <row r="42" spans="1:12">
      <c r="A42" s="27"/>
      <c r="B42" s="28">
        <f>IF(B39&gt;=70,55+(B39/2),37.5+(0.75*B39))</f>
        <v>90.234189686171391</v>
      </c>
      <c r="C42" s="7"/>
      <c r="D42" s="20"/>
      <c r="E42" s="27"/>
      <c r="F42" s="28">
        <f>IF(F39&gt;=70,55+(F39/2),37.5+(0.75*F39))</f>
        <v>102.3711141505231</v>
      </c>
      <c r="G42" s="7"/>
      <c r="H42" s="20"/>
      <c r="I42" s="27"/>
      <c r="J42" s="28">
        <f>IF(J39&gt;=70,55+(J39/2),37.5+(0.75*J39))</f>
        <v>92.510041711851343</v>
      </c>
      <c r="K42" s="7"/>
      <c r="L42" s="20"/>
    </row>
    <row r="43" spans="1:12">
      <c r="A43" s="33"/>
      <c r="B43" s="4"/>
      <c r="C43" s="34"/>
      <c r="D43" s="23"/>
      <c r="E43" s="33"/>
      <c r="F43" s="34"/>
      <c r="G43" s="34"/>
      <c r="H43" s="23"/>
      <c r="I43" s="33"/>
      <c r="J43" s="34"/>
      <c r="K43" s="34"/>
      <c r="L43" s="23"/>
    </row>
  </sheetData>
  <pageMargins left="0.5" right="0.5" top="0.75" bottom="0.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B1" sqref="B1"/>
    </sheetView>
  </sheetViews>
  <sheetFormatPr defaultRowHeight="15"/>
  <cols>
    <col min="1" max="1" width="1.28515625" customWidth="1"/>
    <col min="2" max="2" width="7.7109375" style="1" customWidth="1"/>
    <col min="3" max="3" width="21.28515625" customWidth="1"/>
    <col min="4" max="5" width="1.28515625" customWidth="1"/>
    <col min="6" max="6" width="7.7109375" customWidth="1"/>
    <col min="7" max="7" width="21.28515625" customWidth="1"/>
    <col min="8" max="9" width="1.28515625" customWidth="1"/>
    <col min="10" max="10" width="7.7109375" customWidth="1"/>
    <col min="11" max="11" width="21.42578125" customWidth="1"/>
    <col min="12" max="12" width="1.28515625" customWidth="1"/>
  </cols>
  <sheetData>
    <row r="1" spans="1:12" ht="21">
      <c r="B1" s="11" t="s">
        <v>46</v>
      </c>
    </row>
    <row r="2" spans="1:12">
      <c r="B2" s="3"/>
    </row>
    <row r="3" spans="1:12">
      <c r="B3" s="4" t="s">
        <v>11</v>
      </c>
      <c r="C3" s="7" t="s">
        <v>12</v>
      </c>
      <c r="D3" s="7"/>
      <c r="F3" s="13"/>
      <c r="G3" s="7"/>
    </row>
    <row r="4" spans="1:12">
      <c r="B4" s="18">
        <v>4000</v>
      </c>
      <c r="C4" t="s">
        <v>45</v>
      </c>
      <c r="F4" s="8"/>
      <c r="G4" s="7"/>
    </row>
    <row r="6" spans="1:12">
      <c r="B6" s="3"/>
      <c r="F6" s="12"/>
      <c r="G6" s="7"/>
    </row>
    <row r="7" spans="1:12" ht="15.75">
      <c r="B7" s="10" t="s">
        <v>0</v>
      </c>
      <c r="F7" s="10" t="s">
        <v>29</v>
      </c>
      <c r="J7" s="10" t="s">
        <v>30</v>
      </c>
    </row>
    <row r="8" spans="1:12">
      <c r="B8" s="9" t="s">
        <v>5</v>
      </c>
      <c r="F8" s="9" t="s">
        <v>39</v>
      </c>
      <c r="J8" s="9" t="s">
        <v>31</v>
      </c>
    </row>
    <row r="9" spans="1:12">
      <c r="F9" s="1"/>
      <c r="J9" s="1"/>
    </row>
    <row r="10" spans="1:12">
      <c r="A10" s="24"/>
      <c r="B10" s="25" t="s">
        <v>8</v>
      </c>
      <c r="C10" s="26" t="s">
        <v>34</v>
      </c>
      <c r="D10" s="19"/>
      <c r="E10" s="24"/>
      <c r="F10" s="25" t="s">
        <v>8</v>
      </c>
      <c r="G10" s="26" t="s">
        <v>34</v>
      </c>
      <c r="H10" s="35"/>
      <c r="I10" s="24"/>
      <c r="J10" s="25" t="s">
        <v>8</v>
      </c>
      <c r="K10" s="26" t="s">
        <v>34</v>
      </c>
      <c r="L10" s="35"/>
    </row>
    <row r="11" spans="1:12">
      <c r="A11" s="27"/>
      <c r="B11" s="13">
        <v>4100</v>
      </c>
      <c r="C11" s="7"/>
      <c r="D11" s="20"/>
      <c r="E11" s="27"/>
      <c r="F11" s="13">
        <v>4200</v>
      </c>
      <c r="G11" s="7"/>
      <c r="H11" s="20"/>
      <c r="I11" s="27"/>
      <c r="J11" s="13">
        <v>4050</v>
      </c>
      <c r="K11" s="7"/>
      <c r="L11" s="20"/>
    </row>
    <row r="12" spans="1:12">
      <c r="A12" s="27"/>
      <c r="B12" s="13">
        <v>4250</v>
      </c>
      <c r="C12" s="7"/>
      <c r="D12" s="20"/>
      <c r="E12" s="27"/>
      <c r="F12" s="13">
        <v>4500</v>
      </c>
      <c r="G12" s="7"/>
      <c r="H12" s="20"/>
      <c r="I12" s="27"/>
      <c r="J12" s="13">
        <v>5500</v>
      </c>
      <c r="K12" s="7"/>
      <c r="L12" s="20"/>
    </row>
    <row r="13" spans="1:12">
      <c r="A13" s="27"/>
      <c r="B13" s="13">
        <v>4050</v>
      </c>
      <c r="C13" s="7"/>
      <c r="D13" s="20"/>
      <c r="E13" s="27"/>
      <c r="F13" s="13">
        <v>4250</v>
      </c>
      <c r="G13" s="7"/>
      <c r="H13" s="20"/>
      <c r="I13" s="27"/>
      <c r="J13" s="13">
        <v>6100</v>
      </c>
      <c r="K13" s="7"/>
      <c r="L13" s="20"/>
    </row>
    <row r="14" spans="1:12">
      <c r="A14" s="27"/>
      <c r="B14" s="13">
        <v>4300</v>
      </c>
      <c r="C14" s="7"/>
      <c r="D14" s="20"/>
      <c r="E14" s="27"/>
      <c r="F14" s="13">
        <v>4350</v>
      </c>
      <c r="G14" s="7"/>
      <c r="H14" s="20"/>
      <c r="I14" s="27"/>
      <c r="J14" s="13">
        <v>4350</v>
      </c>
      <c r="K14" s="7"/>
      <c r="L14" s="20"/>
    </row>
    <row r="15" spans="1:12">
      <c r="A15" s="27"/>
      <c r="B15" s="37">
        <v>6100</v>
      </c>
      <c r="C15" s="7"/>
      <c r="D15" s="20"/>
      <c r="E15" s="27"/>
      <c r="F15" s="37">
        <v>3850</v>
      </c>
      <c r="G15" s="7"/>
      <c r="H15" s="20"/>
      <c r="I15" s="27"/>
      <c r="J15" s="37">
        <v>4700</v>
      </c>
      <c r="K15" s="7"/>
      <c r="L15" s="20"/>
    </row>
    <row r="16" spans="1:12">
      <c r="A16" s="27"/>
      <c r="B16" s="13"/>
      <c r="C16" s="7"/>
      <c r="D16" s="20"/>
      <c r="E16" s="27"/>
      <c r="F16" s="13"/>
      <c r="G16" s="7"/>
      <c r="H16" s="20"/>
      <c r="I16" s="27"/>
      <c r="J16" s="13"/>
      <c r="K16" s="7"/>
      <c r="L16" s="20"/>
    </row>
    <row r="17" spans="1:12">
      <c r="A17" s="27"/>
      <c r="B17" s="6" t="s">
        <v>9</v>
      </c>
      <c r="C17" s="7" t="s">
        <v>2</v>
      </c>
      <c r="D17" s="20"/>
      <c r="E17" s="27"/>
      <c r="F17" s="6" t="s">
        <v>9</v>
      </c>
      <c r="G17" s="7" t="s">
        <v>2</v>
      </c>
      <c r="H17" s="20"/>
      <c r="I17" s="27"/>
      <c r="J17" s="6" t="s">
        <v>9</v>
      </c>
      <c r="K17" s="7" t="s">
        <v>2</v>
      </c>
      <c r="L17" s="20"/>
    </row>
    <row r="18" spans="1:12">
      <c r="A18" s="27"/>
      <c r="B18" s="37">
        <f>AVERAGE(B11:B15)</f>
        <v>4560</v>
      </c>
      <c r="C18" s="7"/>
      <c r="D18" s="20"/>
      <c r="E18" s="27"/>
      <c r="F18" s="37">
        <f>AVERAGE(F11:F15)</f>
        <v>4230</v>
      </c>
      <c r="G18" s="7"/>
      <c r="H18" s="20"/>
      <c r="I18" s="27"/>
      <c r="J18" s="37">
        <f>AVERAGE(J11:J15)</f>
        <v>4940</v>
      </c>
      <c r="K18" s="7"/>
      <c r="L18" s="20"/>
    </row>
    <row r="19" spans="1:12">
      <c r="A19" s="27"/>
      <c r="B19" s="13"/>
      <c r="C19" s="7"/>
      <c r="D19" s="20"/>
      <c r="E19" s="27"/>
      <c r="F19" s="13"/>
      <c r="G19" s="7"/>
      <c r="H19" s="20"/>
      <c r="I19" s="27"/>
      <c r="J19" s="13"/>
      <c r="K19" s="7"/>
      <c r="L19" s="20"/>
    </row>
    <row r="20" spans="1:12">
      <c r="A20" s="27"/>
      <c r="B20" s="4" t="s">
        <v>3</v>
      </c>
      <c r="C20" s="7" t="s">
        <v>7</v>
      </c>
      <c r="D20" s="20"/>
      <c r="E20" s="27"/>
      <c r="F20" s="4" t="s">
        <v>3</v>
      </c>
      <c r="G20" s="7" t="s">
        <v>7</v>
      </c>
      <c r="H20" s="20"/>
      <c r="I20" s="27"/>
      <c r="J20" s="4" t="s">
        <v>3</v>
      </c>
      <c r="K20" s="7" t="s">
        <v>7</v>
      </c>
      <c r="L20" s="20"/>
    </row>
    <row r="21" spans="1:12">
      <c r="A21" s="27"/>
      <c r="B21" s="13">
        <f>COUNT(B11:B15)</f>
        <v>5</v>
      </c>
      <c r="C21" s="7"/>
      <c r="D21" s="20"/>
      <c r="E21" s="27"/>
      <c r="F21" s="13">
        <f>COUNT(F11:F15)</f>
        <v>5</v>
      </c>
      <c r="G21" s="7"/>
      <c r="H21" s="20"/>
      <c r="I21" s="27"/>
      <c r="J21" s="13">
        <f>COUNT(J11:J15)</f>
        <v>5</v>
      </c>
      <c r="K21" s="7"/>
      <c r="L21" s="20"/>
    </row>
    <row r="22" spans="1:12">
      <c r="A22" s="27"/>
      <c r="B22" s="13"/>
      <c r="C22" s="7"/>
      <c r="D22" s="20"/>
      <c r="E22" s="27"/>
      <c r="F22" s="13"/>
      <c r="G22" s="7"/>
      <c r="H22" s="20"/>
      <c r="I22" s="27"/>
      <c r="J22" s="13"/>
      <c r="K22" s="7"/>
      <c r="L22" s="20"/>
    </row>
    <row r="23" spans="1:12">
      <c r="A23" s="27"/>
      <c r="B23" s="4" t="s">
        <v>4</v>
      </c>
      <c r="C23" s="7" t="s">
        <v>6</v>
      </c>
      <c r="D23" s="20"/>
      <c r="E23" s="27"/>
      <c r="F23" s="4" t="s">
        <v>4</v>
      </c>
      <c r="G23" s="7" t="s">
        <v>6</v>
      </c>
      <c r="H23" s="20"/>
      <c r="I23" s="27"/>
      <c r="J23" s="4" t="s">
        <v>4</v>
      </c>
      <c r="K23" s="7" t="s">
        <v>6</v>
      </c>
      <c r="L23" s="20"/>
    </row>
    <row r="24" spans="1:12">
      <c r="A24" s="27"/>
      <c r="B24" s="8">
        <f>STDEV(B11:B15)</f>
        <v>867.0351780637277</v>
      </c>
      <c r="C24" s="7"/>
      <c r="D24" s="20"/>
      <c r="E24" s="27"/>
      <c r="F24" s="8">
        <f>STDEV(F11:F15)</f>
        <v>241.35036772294339</v>
      </c>
      <c r="G24" s="7"/>
      <c r="H24" s="20"/>
      <c r="I24" s="27"/>
      <c r="J24" s="8">
        <f>STDEV(J11:J15)</f>
        <v>845.13312560803104</v>
      </c>
      <c r="K24" s="7"/>
      <c r="L24" s="20"/>
    </row>
    <row r="25" spans="1:12">
      <c r="A25" s="27"/>
      <c r="B25" s="28"/>
      <c r="C25" s="7"/>
      <c r="D25" s="20"/>
      <c r="E25" s="27"/>
      <c r="F25" s="28"/>
      <c r="G25" s="7"/>
      <c r="H25" s="20"/>
      <c r="I25" s="27"/>
      <c r="J25" s="28"/>
      <c r="K25" s="7"/>
      <c r="L25" s="20"/>
    </row>
    <row r="26" spans="1:12" ht="18">
      <c r="A26" s="27"/>
      <c r="B26" s="4" t="s">
        <v>15</v>
      </c>
      <c r="C26" s="7" t="s">
        <v>35</v>
      </c>
      <c r="D26" s="20"/>
      <c r="E26" s="27"/>
      <c r="F26" s="4" t="s">
        <v>15</v>
      </c>
      <c r="G26" s="7" t="s">
        <v>35</v>
      </c>
      <c r="H26" s="20"/>
      <c r="I26" s="27"/>
      <c r="J26" s="4" t="s">
        <v>15</v>
      </c>
      <c r="K26" s="7" t="s">
        <v>35</v>
      </c>
      <c r="L26" s="20"/>
    </row>
    <row r="27" spans="1:12" ht="18">
      <c r="A27" s="27"/>
      <c r="B27" s="29">
        <f>($B$18-$B$4)/$B$24</f>
        <v>0.64587921478641508</v>
      </c>
      <c r="C27" s="30" t="s">
        <v>17</v>
      </c>
      <c r="D27" s="21"/>
      <c r="E27" s="27"/>
      <c r="F27" s="29">
        <f>($F$18-$B$4)/$F$24</f>
        <v>0.95297140903479804</v>
      </c>
      <c r="G27" s="30" t="s">
        <v>17</v>
      </c>
      <c r="H27" s="20"/>
      <c r="I27" s="27"/>
      <c r="J27" s="29">
        <f>($J$18-$B$4)/$J$24</f>
        <v>1.112250805840461</v>
      </c>
      <c r="K27" s="30" t="s">
        <v>17</v>
      </c>
      <c r="L27" s="20"/>
    </row>
    <row r="28" spans="1:12">
      <c r="A28" s="27"/>
      <c r="B28" s="13"/>
      <c r="C28" s="7"/>
      <c r="D28" s="20"/>
      <c r="E28" s="27"/>
      <c r="F28" s="13"/>
      <c r="G28" s="7"/>
      <c r="H28" s="20"/>
      <c r="I28" s="27"/>
      <c r="J28" s="13"/>
      <c r="K28" s="7"/>
      <c r="L28" s="20"/>
    </row>
    <row r="29" spans="1:12">
      <c r="A29" s="27"/>
      <c r="B29" s="4" t="s">
        <v>22</v>
      </c>
      <c r="C29" s="7" t="s">
        <v>36</v>
      </c>
      <c r="D29" s="20"/>
      <c r="E29" s="27"/>
      <c r="F29" s="4" t="s">
        <v>22</v>
      </c>
      <c r="G29" s="7" t="s">
        <v>36</v>
      </c>
      <c r="H29" s="20"/>
      <c r="I29" s="27"/>
      <c r="J29" s="4" t="s">
        <v>22</v>
      </c>
      <c r="K29" s="7" t="s">
        <v>36</v>
      </c>
      <c r="L29" s="20"/>
    </row>
    <row r="30" spans="1:12">
      <c r="A30" s="27"/>
      <c r="B30" s="31">
        <f>MIN(IF(AND(B21=1,B27&lt;=0.5),-7.1329*B27^2+104.68*B27+49.871,IF(AND(B21=2,B27&lt;=1.5),33.333*B27+50,IF(AND(B21=3,B27&lt;=1.2),39.87*B27^4-62.388*B27^3+33.925*B27^2+22.125*B27+50.225,IF(AND(B21=4,B27&lt;=1.5),33.333*B27+50,IF(AND(B21=5,B27&lt;=1.8),-3.7642*B27^3+3.4532*B27^2+33.89*B27+50.159,IF(AND(B21=6,B27&lt;=2.05),-2.9376*B27^3-0.007*B27^2+36.75*B27+49.998,IF(AND(B21=7,B27&lt;=2.25),0.9043*B27^4-5.8232*B27^3+2.0478*B27^2+36.742*B27+50.046,)))))))&amp;IF(AND(B21=8,B27&lt;=2.4),1.214*B27^4-6.7068*B27^3+2.2967*B27^2+37.125*B27+50.05,IF(AND(B21=9,B27&lt;=2.55),1.2834*B27^4-6.7448*B27^3+1.7638*B27^2+37.674*B27+50.033,IF(AND(B21=10,B27&lt;=2.65),1.21514*B27^4-6.4162*B27^3+0.8952*B27^2+38.286*B27+50,100))),100)</f>
        <v>72.474176334056395</v>
      </c>
      <c r="C30" s="32"/>
      <c r="D30" s="22"/>
      <c r="E30" s="36"/>
      <c r="F30" s="31">
        <f>MIN(IF(AND(F21=1,F27&lt;=0.5),-7.1329*F27^2+104.68*F27+49.871,IF(AND(F21=2,F27&lt;=1.5),33.333*F27+50,IF(AND(F21=3,F27&lt;=1.2),39.87*F27^4-62.388*F27^3+33.925*F27^2+22.125*F27+50.225,IF(AND(F21=4,F27&lt;=1.5),33.333*F27+50,IF(AND(F21=5,F27&lt;=1.8),-3.7642*F27^3+3.4532*F27^2+33.89*F27+50.159,IF(AND(F21=6,F27&lt;=2.05),-2.9376*F27^3-0.007*F27^2+36.75*F27+49.998,IF(AND(F21=7,F27&lt;=2.25),0.9043*F27^4-5.8232*F27^3+2.0478*F27^2+36.742*F27+50.046,)))))))&amp;IF(AND(F21=8,F27&lt;=2.4),1.214*F27^4-6.7068*F27^3+2.2967*F27^2+37.125*F27+50.05,IF(AND(F21=9,F27&lt;=2.55),1.2834*F27^4-6.7448*F27^3+1.7638*F27^2+37.674*F27+50.033,IF(AND(F21=10,F27&lt;=2.65),1.21514*F27^4-6.4162*F27^3+0.8952*F27^2+38.286*F27+50,100))),100)</f>
        <v>82.333531072269693</v>
      </c>
      <c r="G30" s="32"/>
      <c r="H30" s="20"/>
      <c r="I30" s="27"/>
      <c r="J30" s="31">
        <f>MIN(IF(AND(J21=1,J27&lt;=0.5),-7.1329*J27^2+104.68*J27+49.871,IF(AND(J21=2,J27&lt;=1.5),33.333*J27+50,IF(AND(J21=3,J27&lt;=1.2),39.87*J27^4-62.388*J27^3+33.925*J27^2+22.125*J27+50.225,IF(AND(J21=4,J27&lt;=1.5),33.333*J27+50,IF(AND(J21=5,J27&lt;=1.8),-3.7642*J27^3+3.4532*J27^2+33.89*J27+50.159,IF(AND(J21=6,J27&lt;=2.05),-2.9376*J27^3-0.007*J27^2+36.75*J27+49.998,IF(AND(J21=7,J27&lt;=2.25),0.9043*J27^4-5.8232*J27^3+2.0478*J27^2+36.742*J27+50.046,)))))))&amp;IF(AND(J21=8,J27&lt;=2.4),1.214*J27^4-6.7068*J27^3+2.2967*J27^2+37.125*J27+50.05,IF(AND(J21=9,J27&lt;=2.55),1.2834*J27^4-6.7448*J27^3+1.7638*J27^2+37.674*J27+50.033,IF(AND(J21=10,J27&lt;=2.65),1.21514*J27^4-6.4162*J27^3+0.8952*J27^2+38.286*J27+50,100))),100)</f>
        <v>86.945722939813095</v>
      </c>
      <c r="K30" s="32"/>
      <c r="L30" s="20"/>
    </row>
    <row r="31" spans="1:12">
      <c r="A31" s="27"/>
      <c r="B31" s="13"/>
      <c r="C31" s="7"/>
      <c r="D31" s="20"/>
      <c r="E31" s="27"/>
      <c r="F31" s="13"/>
      <c r="G31" s="7"/>
      <c r="H31" s="20"/>
      <c r="I31" s="27"/>
      <c r="J31" s="13"/>
      <c r="K31" s="7"/>
      <c r="L31" s="20"/>
    </row>
    <row r="32" spans="1:12" ht="18">
      <c r="A32" s="27"/>
      <c r="B32" s="4" t="s">
        <v>38</v>
      </c>
      <c r="C32" s="7" t="s">
        <v>37</v>
      </c>
      <c r="D32" s="20"/>
      <c r="E32" s="27"/>
      <c r="F32" s="4" t="s">
        <v>38</v>
      </c>
      <c r="G32" s="7" t="s">
        <v>37</v>
      </c>
      <c r="H32" s="20"/>
      <c r="I32" s="27"/>
      <c r="J32" s="4" t="s">
        <v>38</v>
      </c>
      <c r="K32" s="7" t="s">
        <v>37</v>
      </c>
      <c r="L32" s="20"/>
    </row>
    <row r="33" spans="1:12">
      <c r="A33" s="27"/>
      <c r="B33" s="28">
        <f>IF(B30&gt;=70,55+(B30/2),37.5+(0.75*B30))</f>
        <v>91.23708816702819</v>
      </c>
      <c r="C33" s="7"/>
      <c r="D33" s="20"/>
      <c r="E33" s="27"/>
      <c r="F33" s="28">
        <f>IF(F30&gt;=70,55+(F30/2),37.5+(0.75*F30))</f>
        <v>96.166765536134847</v>
      </c>
      <c r="G33" s="7"/>
      <c r="H33" s="20"/>
      <c r="I33" s="27"/>
      <c r="J33" s="28">
        <f>IF(J30&gt;=70,55+(J30/2),37.5+(0.75*J30))</f>
        <v>98.472861469906547</v>
      </c>
      <c r="K33" s="7"/>
      <c r="L33" s="20"/>
    </row>
    <row r="34" spans="1:12">
      <c r="A34" s="33"/>
      <c r="B34" s="4"/>
      <c r="C34" s="34"/>
      <c r="D34" s="23"/>
      <c r="E34" s="33"/>
      <c r="F34" s="34"/>
      <c r="G34" s="34"/>
      <c r="H34" s="23"/>
      <c r="I34" s="33"/>
      <c r="J34" s="34"/>
      <c r="K34" s="34"/>
      <c r="L34" s="23"/>
    </row>
  </sheetData>
  <pageMargins left="0.5" right="0.5" top="0.75" bottom="0.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5"/>
  <sheetData>
    <row r="1" spans="1:2" ht="21">
      <c r="A1" s="11" t="s">
        <v>40</v>
      </c>
    </row>
    <row r="3" spans="1:2" ht="18">
      <c r="A3" t="s">
        <v>41</v>
      </c>
    </row>
    <row r="5" spans="1:2" ht="18">
      <c r="A5" s="4" t="s">
        <v>33</v>
      </c>
      <c r="B5" s="7" t="s">
        <v>32</v>
      </c>
    </row>
    <row r="6" spans="1:2">
      <c r="A6" s="5">
        <f>AirContent!B42</f>
        <v>90.234189686171391</v>
      </c>
    </row>
    <row r="8" spans="1:2" ht="18">
      <c r="A8" s="4" t="s">
        <v>38</v>
      </c>
      <c r="B8" s="7" t="s">
        <v>37</v>
      </c>
    </row>
    <row r="9" spans="1:2">
      <c r="A9" s="5">
        <f>Strength!B33</f>
        <v>91.23708816702819</v>
      </c>
    </row>
    <row r="11" spans="1:2" ht="18">
      <c r="A11" s="4" t="s">
        <v>42</v>
      </c>
      <c r="B11" s="38" t="s">
        <v>43</v>
      </c>
    </row>
    <row r="12" spans="1:2">
      <c r="A12" s="5">
        <f>(0.6*A9+0.4*A6)</f>
        <v>90.83592877468547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8"/>
  <sheetViews>
    <sheetView zoomScaleNormal="100" workbookViewId="0">
      <pane ySplit="4" topLeftCell="A5" activePane="bottomLeft" state="frozenSplit"/>
      <selection pane="bottomLeft"/>
    </sheetView>
  </sheetViews>
  <sheetFormatPr defaultRowHeight="15"/>
  <cols>
    <col min="1" max="16384" width="9.140625" style="1"/>
  </cols>
  <sheetData>
    <row r="1" spans="1:11" ht="15.75">
      <c r="A1" s="10" t="s">
        <v>27</v>
      </c>
    </row>
    <row r="2" spans="1:11" ht="10.5" customHeight="1"/>
    <row r="3" spans="1:11" ht="18">
      <c r="A3" s="15" t="s">
        <v>26</v>
      </c>
      <c r="B3" s="1" t="s">
        <v>28</v>
      </c>
      <c r="C3" s="1" t="s">
        <v>28</v>
      </c>
      <c r="D3" s="1" t="s">
        <v>28</v>
      </c>
      <c r="E3" s="1" t="s">
        <v>28</v>
      </c>
      <c r="F3" s="1" t="s">
        <v>28</v>
      </c>
      <c r="G3" s="1" t="s">
        <v>28</v>
      </c>
      <c r="H3" s="1" t="s">
        <v>28</v>
      </c>
      <c r="I3" s="1" t="s">
        <v>28</v>
      </c>
      <c r="J3" s="1" t="s">
        <v>28</v>
      </c>
      <c r="K3" s="1" t="s">
        <v>28</v>
      </c>
    </row>
    <row r="4" spans="1:11" ht="18.75" thickBot="1">
      <c r="A4" s="16" t="s">
        <v>15</v>
      </c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</row>
    <row r="5" spans="1:11">
      <c r="A5" s="17">
        <v>0</v>
      </c>
      <c r="B5" s="5">
        <v>50</v>
      </c>
      <c r="C5" s="5">
        <v>50</v>
      </c>
      <c r="D5" s="5">
        <v>50</v>
      </c>
      <c r="E5" s="5">
        <v>50</v>
      </c>
      <c r="F5" s="5">
        <v>50</v>
      </c>
      <c r="G5" s="5">
        <v>50</v>
      </c>
      <c r="H5" s="5">
        <v>50</v>
      </c>
      <c r="I5" s="5">
        <v>50</v>
      </c>
      <c r="J5" s="5">
        <v>50</v>
      </c>
      <c r="K5" s="5">
        <v>50</v>
      </c>
    </row>
    <row r="6" spans="1:11">
      <c r="A6" s="17">
        <v>0.05</v>
      </c>
      <c r="B6" s="5">
        <v>55.1</v>
      </c>
      <c r="C6" s="5">
        <v>51.68</v>
      </c>
      <c r="D6" s="5">
        <v>51.38</v>
      </c>
      <c r="E6" s="5">
        <v>51.67</v>
      </c>
      <c r="F6" s="5">
        <v>51.78</v>
      </c>
      <c r="G6" s="5">
        <v>51.84</v>
      </c>
      <c r="H6" s="5">
        <v>51.87</v>
      </c>
      <c r="I6" s="5">
        <v>51.89</v>
      </c>
      <c r="J6" s="5">
        <v>51.91</v>
      </c>
      <c r="K6" s="5">
        <v>51.92</v>
      </c>
    </row>
    <row r="7" spans="1:11">
      <c r="A7" s="17">
        <v>0.1</v>
      </c>
      <c r="B7" s="5">
        <v>60.2</v>
      </c>
      <c r="C7" s="5">
        <v>53.36</v>
      </c>
      <c r="D7" s="5">
        <v>52.76</v>
      </c>
      <c r="E7" s="5">
        <v>53.33</v>
      </c>
      <c r="F7" s="5">
        <v>53.56</v>
      </c>
      <c r="G7" s="5">
        <v>53.67</v>
      </c>
      <c r="H7" s="5">
        <v>53.74</v>
      </c>
      <c r="I7" s="5">
        <v>53.78</v>
      </c>
      <c r="J7" s="5">
        <v>53.82</v>
      </c>
      <c r="K7" s="5">
        <v>53.84</v>
      </c>
    </row>
    <row r="8" spans="1:11">
      <c r="A8" s="17">
        <v>0.15</v>
      </c>
      <c r="B8" s="5">
        <v>65.31</v>
      </c>
      <c r="C8" s="5">
        <v>55.03</v>
      </c>
      <c r="D8" s="5">
        <v>54.15</v>
      </c>
      <c r="E8" s="5">
        <v>55</v>
      </c>
      <c r="F8" s="5">
        <v>55.33</v>
      </c>
      <c r="G8" s="5">
        <v>55.5</v>
      </c>
      <c r="H8" s="5">
        <v>55.6</v>
      </c>
      <c r="I8" s="5">
        <v>55.67</v>
      </c>
      <c r="J8" s="5">
        <v>55.71</v>
      </c>
      <c r="K8" s="5">
        <v>55.75</v>
      </c>
    </row>
    <row r="9" spans="1:11">
      <c r="A9" s="17">
        <v>0.2</v>
      </c>
      <c r="B9" s="5">
        <v>70.41</v>
      </c>
      <c r="C9" s="5">
        <v>56.71</v>
      </c>
      <c r="D9" s="5">
        <v>56.54</v>
      </c>
      <c r="E9" s="5">
        <v>56.67</v>
      </c>
      <c r="F9" s="5">
        <v>57.1</v>
      </c>
      <c r="G9" s="5">
        <v>57.32</v>
      </c>
      <c r="H9" s="5">
        <v>57.46</v>
      </c>
      <c r="I9" s="5">
        <v>57.54</v>
      </c>
      <c r="J9" s="5">
        <v>57.6</v>
      </c>
      <c r="K9" s="5">
        <v>57.65</v>
      </c>
    </row>
    <row r="10" spans="1:11">
      <c r="A10" s="17">
        <v>0.25</v>
      </c>
      <c r="B10" s="5">
        <v>75.510000000000005</v>
      </c>
      <c r="C10" s="5">
        <v>58.39</v>
      </c>
      <c r="D10" s="5">
        <v>56.95</v>
      </c>
      <c r="E10" s="5">
        <v>58.33</v>
      </c>
      <c r="F10" s="5">
        <v>58.87</v>
      </c>
      <c r="G10" s="5">
        <v>59.14</v>
      </c>
      <c r="H10" s="5">
        <v>59.3</v>
      </c>
      <c r="I10" s="5">
        <v>59.41</v>
      </c>
      <c r="J10" s="5">
        <v>59.48</v>
      </c>
      <c r="K10" s="5">
        <v>59.53</v>
      </c>
    </row>
    <row r="11" spans="1:11">
      <c r="A11" s="17">
        <v>0.3</v>
      </c>
      <c r="B11" s="5">
        <v>80.61</v>
      </c>
      <c r="C11" s="5">
        <v>60.07</v>
      </c>
      <c r="D11" s="5">
        <v>58.37</v>
      </c>
      <c r="E11" s="5">
        <v>60</v>
      </c>
      <c r="F11" s="5">
        <v>60.63</v>
      </c>
      <c r="G11" s="5">
        <v>60.94</v>
      </c>
      <c r="H11" s="5">
        <v>61.13</v>
      </c>
      <c r="I11" s="5">
        <v>61.25</v>
      </c>
      <c r="J11" s="5">
        <v>61.34</v>
      </c>
      <c r="K11" s="5">
        <v>61.4</v>
      </c>
    </row>
    <row r="12" spans="1:11">
      <c r="A12" s="17">
        <v>0.35</v>
      </c>
      <c r="B12" s="5">
        <v>85.71</v>
      </c>
      <c r="C12" s="5">
        <v>61.74</v>
      </c>
      <c r="D12" s="5">
        <v>59.8</v>
      </c>
      <c r="E12" s="5">
        <v>61.67</v>
      </c>
      <c r="F12" s="5">
        <v>62.38</v>
      </c>
      <c r="G12" s="5">
        <v>62.73</v>
      </c>
      <c r="H12" s="5">
        <v>62.94</v>
      </c>
      <c r="I12" s="5">
        <v>63.08</v>
      </c>
      <c r="J12" s="5">
        <v>63.18</v>
      </c>
      <c r="K12" s="5">
        <v>63.25</v>
      </c>
    </row>
    <row r="13" spans="1:11">
      <c r="A13" s="17">
        <v>0.4</v>
      </c>
      <c r="B13" s="5">
        <v>90.82</v>
      </c>
      <c r="C13" s="5">
        <v>63.42</v>
      </c>
      <c r="D13" s="5">
        <v>61.26</v>
      </c>
      <c r="E13" s="5">
        <v>63.33</v>
      </c>
      <c r="F13" s="5">
        <v>64.12</v>
      </c>
      <c r="G13" s="5">
        <v>64.510000000000005</v>
      </c>
      <c r="H13" s="5">
        <v>64.739999999999995</v>
      </c>
      <c r="I13" s="5">
        <v>64.89</v>
      </c>
      <c r="J13" s="5">
        <v>65</v>
      </c>
      <c r="K13" s="5">
        <v>65.069999999999993</v>
      </c>
    </row>
    <row r="14" spans="1:11">
      <c r="A14" s="17">
        <v>0.45</v>
      </c>
      <c r="B14" s="5">
        <v>95.92</v>
      </c>
      <c r="C14" s="5">
        <v>65.099999999999994</v>
      </c>
      <c r="D14" s="5">
        <v>62.74</v>
      </c>
      <c r="E14" s="5">
        <v>65</v>
      </c>
      <c r="F14" s="5">
        <v>65.84</v>
      </c>
      <c r="G14" s="5">
        <v>66.27</v>
      </c>
      <c r="H14" s="5">
        <v>66.510000000000005</v>
      </c>
      <c r="I14" s="5">
        <v>66.67</v>
      </c>
      <c r="J14" s="5">
        <v>66.790000000000006</v>
      </c>
      <c r="K14" s="5">
        <v>66.87</v>
      </c>
    </row>
    <row r="15" spans="1:11">
      <c r="A15" s="17">
        <v>0.5</v>
      </c>
      <c r="B15" s="5">
        <v>100</v>
      </c>
      <c r="C15" s="5">
        <v>66.78</v>
      </c>
      <c r="D15" s="5">
        <v>64.25</v>
      </c>
      <c r="E15" s="5">
        <v>66.67</v>
      </c>
      <c r="F15" s="5">
        <v>67.56</v>
      </c>
      <c r="G15" s="5">
        <v>68</v>
      </c>
      <c r="H15" s="5">
        <v>68.260000000000005</v>
      </c>
      <c r="I15" s="5">
        <v>68.430000000000007</v>
      </c>
      <c r="J15" s="5">
        <v>68.55</v>
      </c>
      <c r="K15" s="5">
        <v>68.63</v>
      </c>
    </row>
    <row r="16" spans="1:11">
      <c r="A16" s="17">
        <v>0.55000000000000004</v>
      </c>
      <c r="B16" s="5">
        <v>100</v>
      </c>
      <c r="C16" s="5">
        <v>68.459999999999994</v>
      </c>
      <c r="D16" s="5">
        <v>65.8</v>
      </c>
      <c r="E16" s="5">
        <v>68.33</v>
      </c>
      <c r="F16" s="5">
        <v>69.260000000000005</v>
      </c>
      <c r="G16" s="5">
        <v>69.72</v>
      </c>
      <c r="H16" s="5">
        <v>69.989999999999995</v>
      </c>
      <c r="I16" s="5">
        <v>70.16</v>
      </c>
      <c r="J16" s="5">
        <v>70.28</v>
      </c>
      <c r="K16" s="5">
        <v>70.36</v>
      </c>
    </row>
    <row r="17" spans="1:11">
      <c r="A17" s="17">
        <v>0.6</v>
      </c>
      <c r="B17" s="5">
        <v>100</v>
      </c>
      <c r="C17" s="5">
        <v>70.13</v>
      </c>
      <c r="D17" s="5">
        <v>67.39</v>
      </c>
      <c r="E17" s="5">
        <v>70</v>
      </c>
      <c r="F17" s="5">
        <v>70.95</v>
      </c>
      <c r="G17" s="5">
        <v>71.41</v>
      </c>
      <c r="H17" s="5">
        <v>71.680000000000007</v>
      </c>
      <c r="I17" s="5">
        <v>71.849999999999994</v>
      </c>
      <c r="J17" s="5">
        <v>71.97</v>
      </c>
      <c r="K17" s="5">
        <v>72.06</v>
      </c>
    </row>
    <row r="18" spans="1:11">
      <c r="A18" s="17">
        <v>0.65</v>
      </c>
      <c r="B18" s="5">
        <v>100</v>
      </c>
      <c r="C18" s="5">
        <v>71.81</v>
      </c>
      <c r="D18" s="5">
        <v>69.03</v>
      </c>
      <c r="E18" s="5">
        <v>71.67</v>
      </c>
      <c r="F18" s="5">
        <v>72.61</v>
      </c>
      <c r="G18" s="5">
        <v>73.08</v>
      </c>
      <c r="H18" s="5">
        <v>73.34</v>
      </c>
      <c r="I18" s="5">
        <v>73.510000000000005</v>
      </c>
      <c r="J18" s="5">
        <v>73.63</v>
      </c>
      <c r="K18" s="5">
        <v>73.72</v>
      </c>
    </row>
    <row r="19" spans="1:11">
      <c r="A19" s="17">
        <v>0.7</v>
      </c>
      <c r="B19" s="5">
        <v>100</v>
      </c>
      <c r="C19" s="5">
        <v>72.489999999999995</v>
      </c>
      <c r="D19" s="5">
        <v>70.73</v>
      </c>
      <c r="E19" s="5">
        <v>73.33</v>
      </c>
      <c r="F19" s="5">
        <v>74.260000000000005</v>
      </c>
      <c r="G19" s="5">
        <v>74.709999999999994</v>
      </c>
      <c r="H19" s="5">
        <v>74.97</v>
      </c>
      <c r="I19" s="5">
        <v>75.14</v>
      </c>
      <c r="J19" s="5">
        <v>75.25</v>
      </c>
      <c r="K19" s="5">
        <v>75.33</v>
      </c>
    </row>
    <row r="20" spans="1:11">
      <c r="A20" s="17">
        <v>0.75</v>
      </c>
      <c r="B20" s="5">
        <v>100</v>
      </c>
      <c r="C20" s="5">
        <v>75.17</v>
      </c>
      <c r="D20" s="5">
        <v>72.5</v>
      </c>
      <c r="E20" s="5">
        <v>75</v>
      </c>
      <c r="F20" s="5">
        <v>75.89</v>
      </c>
      <c r="G20" s="5">
        <v>76.319999999999993</v>
      </c>
      <c r="H20" s="5">
        <v>76.56</v>
      </c>
      <c r="I20" s="5">
        <v>76.72</v>
      </c>
      <c r="J20" s="5">
        <v>76.83</v>
      </c>
      <c r="K20" s="5">
        <v>76.900000000000006</v>
      </c>
    </row>
    <row r="21" spans="1:11">
      <c r="A21" s="17">
        <v>0.8</v>
      </c>
      <c r="B21" s="5">
        <v>100</v>
      </c>
      <c r="C21" s="5">
        <v>76.849999999999994</v>
      </c>
      <c r="D21" s="5">
        <v>74.36</v>
      </c>
      <c r="E21" s="5">
        <v>76.67</v>
      </c>
      <c r="F21" s="5">
        <v>77.489999999999995</v>
      </c>
      <c r="G21" s="5">
        <v>77.89</v>
      </c>
      <c r="H21" s="5">
        <v>78.12</v>
      </c>
      <c r="I21" s="5">
        <v>78.260000000000005</v>
      </c>
      <c r="J21" s="5">
        <v>78.36</v>
      </c>
      <c r="K21" s="5">
        <v>78.430000000000007</v>
      </c>
    </row>
    <row r="22" spans="1:11">
      <c r="A22" s="17">
        <v>0.85</v>
      </c>
      <c r="B22" s="5">
        <v>100</v>
      </c>
      <c r="C22" s="5">
        <v>78.52</v>
      </c>
      <c r="D22" s="5">
        <v>76.33</v>
      </c>
      <c r="E22" s="5">
        <v>78.33</v>
      </c>
      <c r="F22" s="5">
        <v>79.069999999999993</v>
      </c>
      <c r="G22" s="5">
        <v>79.430000000000007</v>
      </c>
      <c r="H22" s="5">
        <v>79.63</v>
      </c>
      <c r="I22" s="5">
        <v>79.760000000000005</v>
      </c>
      <c r="J22" s="5">
        <v>79.84</v>
      </c>
      <c r="K22" s="5">
        <v>79.900000000000006</v>
      </c>
    </row>
    <row r="23" spans="1:11">
      <c r="A23" s="17">
        <v>0.9</v>
      </c>
      <c r="B23" s="5">
        <v>100</v>
      </c>
      <c r="C23" s="5">
        <v>80.2</v>
      </c>
      <c r="D23" s="5">
        <v>78.45</v>
      </c>
      <c r="E23" s="5">
        <v>80</v>
      </c>
      <c r="F23" s="5">
        <v>80.62</v>
      </c>
      <c r="G23" s="5">
        <v>80.930000000000007</v>
      </c>
      <c r="H23" s="5">
        <v>81.099999999999994</v>
      </c>
      <c r="I23" s="5">
        <v>81.209999999999994</v>
      </c>
      <c r="J23" s="5">
        <v>81.28</v>
      </c>
      <c r="K23" s="5">
        <v>81.33</v>
      </c>
    </row>
    <row r="24" spans="1:11">
      <c r="A24" s="17">
        <v>0.95</v>
      </c>
      <c r="B24" s="5">
        <v>100</v>
      </c>
      <c r="C24" s="5">
        <v>81.88</v>
      </c>
      <c r="D24" s="5">
        <v>80.75</v>
      </c>
      <c r="E24" s="5">
        <v>81.67</v>
      </c>
      <c r="F24" s="5">
        <v>82.14</v>
      </c>
      <c r="G24" s="5">
        <v>82.39</v>
      </c>
      <c r="H24" s="5">
        <v>82.52</v>
      </c>
      <c r="I24" s="5">
        <v>82.61</v>
      </c>
      <c r="J24" s="5">
        <v>82.67</v>
      </c>
      <c r="K24" s="5">
        <v>82.71</v>
      </c>
    </row>
    <row r="25" spans="1:11">
      <c r="A25" s="17">
        <v>1</v>
      </c>
      <c r="B25" s="5">
        <v>100</v>
      </c>
      <c r="C25" s="5">
        <v>83.56</v>
      </c>
      <c r="D25" s="5">
        <v>83.33</v>
      </c>
      <c r="E25" s="5">
        <v>83.33</v>
      </c>
      <c r="F25" s="5">
        <v>83.64</v>
      </c>
      <c r="G25" s="5">
        <v>83.8</v>
      </c>
      <c r="H25" s="5">
        <v>83.9</v>
      </c>
      <c r="I25" s="5">
        <v>83.96</v>
      </c>
      <c r="J25" s="5">
        <v>84</v>
      </c>
      <c r="K25" s="5">
        <v>84.03</v>
      </c>
    </row>
    <row r="26" spans="1:11">
      <c r="A26" s="17">
        <v>1.05</v>
      </c>
      <c r="B26" s="5">
        <v>100</v>
      </c>
      <c r="C26" s="5">
        <v>85.23</v>
      </c>
      <c r="D26" s="5">
        <v>86.37</v>
      </c>
      <c r="E26" s="5">
        <v>85</v>
      </c>
      <c r="F26" s="5">
        <v>85.09</v>
      </c>
      <c r="G26" s="5">
        <v>85.18</v>
      </c>
      <c r="H26" s="5">
        <v>85.23</v>
      </c>
      <c r="I26" s="5">
        <v>85.26</v>
      </c>
      <c r="J26" s="5">
        <v>85.28</v>
      </c>
      <c r="K26" s="5">
        <v>85.29</v>
      </c>
    </row>
    <row r="27" spans="1:11">
      <c r="A27" s="17">
        <v>1.1000000000000001</v>
      </c>
      <c r="B27" s="5">
        <v>100</v>
      </c>
      <c r="C27" s="5">
        <v>86.91</v>
      </c>
      <c r="D27" s="5">
        <v>90.16</v>
      </c>
      <c r="E27" s="5">
        <v>86.67</v>
      </c>
      <c r="F27" s="5">
        <v>86.52</v>
      </c>
      <c r="G27" s="5">
        <v>86.5</v>
      </c>
      <c r="H27" s="5">
        <v>86.51</v>
      </c>
      <c r="I27" s="5">
        <v>86.51</v>
      </c>
      <c r="J27" s="5">
        <v>86.51</v>
      </c>
      <c r="K27" s="5">
        <v>86.5</v>
      </c>
    </row>
    <row r="28" spans="1:11">
      <c r="A28" s="17">
        <v>1.1499999999999999</v>
      </c>
      <c r="B28" s="5">
        <v>100</v>
      </c>
      <c r="C28" s="5">
        <v>88.59</v>
      </c>
      <c r="D28" s="5">
        <v>97.13</v>
      </c>
      <c r="E28" s="5">
        <v>88.33</v>
      </c>
      <c r="F28" s="5">
        <v>87.9</v>
      </c>
      <c r="G28" s="5">
        <v>87.78</v>
      </c>
      <c r="H28" s="5">
        <v>87.73</v>
      </c>
      <c r="I28" s="5">
        <v>87.7</v>
      </c>
      <c r="J28" s="5">
        <v>87.68</v>
      </c>
      <c r="K28" s="5">
        <v>87.66</v>
      </c>
    </row>
    <row r="29" spans="1:11">
      <c r="A29" s="17">
        <v>1.2</v>
      </c>
      <c r="B29" s="5">
        <v>100</v>
      </c>
      <c r="C29" s="5">
        <v>90.27</v>
      </c>
      <c r="D29" s="5">
        <v>100</v>
      </c>
      <c r="E29" s="5">
        <v>90</v>
      </c>
      <c r="F29" s="5">
        <v>89.24</v>
      </c>
      <c r="G29" s="5">
        <v>89.01</v>
      </c>
      <c r="H29" s="5">
        <v>88.9</v>
      </c>
      <c r="I29" s="5">
        <v>88.83</v>
      </c>
      <c r="J29" s="5">
        <v>88.79</v>
      </c>
      <c r="K29" s="5">
        <v>88.76</v>
      </c>
    </row>
    <row r="30" spans="1:11">
      <c r="A30" s="17">
        <v>1.25</v>
      </c>
      <c r="B30" s="5">
        <v>100</v>
      </c>
      <c r="C30" s="5">
        <v>91.95</v>
      </c>
      <c r="D30" s="5">
        <v>100</v>
      </c>
      <c r="E30" s="5">
        <v>91.67</v>
      </c>
      <c r="F30" s="5">
        <v>90.54</v>
      </c>
      <c r="G30" s="5">
        <v>90.19</v>
      </c>
      <c r="H30" s="5">
        <v>90.02</v>
      </c>
      <c r="I30" s="5">
        <v>89.91</v>
      </c>
      <c r="J30" s="5">
        <v>89.85</v>
      </c>
      <c r="K30" s="5">
        <v>89.79</v>
      </c>
    </row>
    <row r="31" spans="1:11">
      <c r="A31" s="17">
        <v>1.3</v>
      </c>
      <c r="B31" s="5">
        <v>100</v>
      </c>
      <c r="C31" s="5">
        <v>93.62</v>
      </c>
      <c r="D31" s="5">
        <v>100</v>
      </c>
      <c r="E31" s="5">
        <v>93.33</v>
      </c>
      <c r="F31" s="5">
        <v>91.79</v>
      </c>
      <c r="G31" s="5">
        <v>91.31</v>
      </c>
      <c r="H31" s="5">
        <v>91.07</v>
      </c>
      <c r="I31" s="5">
        <v>90.94</v>
      </c>
      <c r="J31" s="5">
        <v>90.84</v>
      </c>
      <c r="K31" s="5">
        <v>90.78</v>
      </c>
    </row>
    <row r="32" spans="1:11">
      <c r="A32" s="17">
        <v>1.35</v>
      </c>
      <c r="B32" s="5">
        <v>100</v>
      </c>
      <c r="C32" s="5">
        <v>95.3</v>
      </c>
      <c r="D32" s="5">
        <v>100</v>
      </c>
      <c r="E32" s="5">
        <v>95</v>
      </c>
      <c r="F32" s="5">
        <v>92.98</v>
      </c>
      <c r="G32" s="5">
        <v>92.37</v>
      </c>
      <c r="H32" s="5">
        <v>92.08</v>
      </c>
      <c r="I32" s="5">
        <v>91.9</v>
      </c>
      <c r="J32" s="5">
        <v>91.78</v>
      </c>
      <c r="K32" s="5">
        <v>91.7</v>
      </c>
    </row>
    <row r="33" spans="1:11">
      <c r="A33" s="17">
        <v>1.4</v>
      </c>
      <c r="B33" s="5">
        <v>100</v>
      </c>
      <c r="C33" s="5">
        <v>96.98</v>
      </c>
      <c r="D33" s="5">
        <v>100</v>
      </c>
      <c r="E33" s="5">
        <v>96.67</v>
      </c>
      <c r="F33" s="5">
        <v>94.12</v>
      </c>
      <c r="G33" s="5">
        <v>93.37</v>
      </c>
      <c r="H33" s="5">
        <v>93.02</v>
      </c>
      <c r="I33" s="5">
        <v>92.81</v>
      </c>
      <c r="J33" s="5">
        <v>92.67</v>
      </c>
      <c r="K33" s="5">
        <v>92.56</v>
      </c>
    </row>
    <row r="34" spans="1:11">
      <c r="A34" s="17">
        <v>1.45</v>
      </c>
      <c r="B34" s="5">
        <v>100</v>
      </c>
      <c r="C34" s="5">
        <v>98.66</v>
      </c>
      <c r="D34" s="5">
        <v>100</v>
      </c>
      <c r="E34" s="5">
        <v>98.33</v>
      </c>
      <c r="F34" s="5">
        <v>95.19</v>
      </c>
      <c r="G34" s="5">
        <v>94.32</v>
      </c>
      <c r="H34" s="5">
        <v>93.9</v>
      </c>
      <c r="I34" s="5">
        <v>93.65</v>
      </c>
      <c r="J34" s="5">
        <v>93.49</v>
      </c>
      <c r="K34" s="5">
        <v>93.37</v>
      </c>
    </row>
    <row r="35" spans="1:11">
      <c r="A35" s="17">
        <v>1.5</v>
      </c>
      <c r="B35" s="5">
        <v>100</v>
      </c>
      <c r="C35" s="5">
        <v>100</v>
      </c>
      <c r="D35" s="5">
        <v>100</v>
      </c>
      <c r="E35" s="5">
        <v>100</v>
      </c>
      <c r="F35" s="5">
        <v>96.2</v>
      </c>
      <c r="G35" s="5">
        <v>95.19</v>
      </c>
      <c r="H35" s="5">
        <v>94.72</v>
      </c>
      <c r="I35" s="5">
        <v>94.44</v>
      </c>
      <c r="J35" s="5">
        <v>94.26</v>
      </c>
      <c r="K35" s="5">
        <v>94.13</v>
      </c>
    </row>
    <row r="36" spans="1:11">
      <c r="A36" s="17">
        <v>1.55</v>
      </c>
      <c r="B36" s="5">
        <v>100</v>
      </c>
      <c r="C36" s="5">
        <v>100</v>
      </c>
      <c r="D36" s="5">
        <v>100</v>
      </c>
      <c r="E36" s="5">
        <v>100</v>
      </c>
      <c r="F36" s="5">
        <v>97.13</v>
      </c>
      <c r="G36" s="5">
        <v>96</v>
      </c>
      <c r="H36" s="5">
        <v>95.48</v>
      </c>
      <c r="I36" s="5">
        <v>95.17</v>
      </c>
      <c r="J36" s="5">
        <v>94.97</v>
      </c>
      <c r="K36" s="5">
        <v>94.82</v>
      </c>
    </row>
    <row r="37" spans="1:11">
      <c r="A37" s="17">
        <v>1.6</v>
      </c>
      <c r="B37" s="5">
        <v>100</v>
      </c>
      <c r="C37" s="5">
        <v>100</v>
      </c>
      <c r="D37" s="5">
        <v>100</v>
      </c>
      <c r="E37" s="5">
        <v>100</v>
      </c>
      <c r="F37" s="5">
        <v>97.97</v>
      </c>
      <c r="G37" s="5">
        <v>96.75</v>
      </c>
      <c r="H37" s="5">
        <v>96.17</v>
      </c>
      <c r="I37" s="5">
        <v>95.84</v>
      </c>
      <c r="J37" s="5">
        <v>95.62</v>
      </c>
      <c r="K37" s="5">
        <v>95.46</v>
      </c>
    </row>
    <row r="38" spans="1:11">
      <c r="A38" s="17">
        <v>1.65</v>
      </c>
      <c r="B38" s="5">
        <v>100</v>
      </c>
      <c r="C38" s="5">
        <v>100</v>
      </c>
      <c r="D38" s="5">
        <v>100</v>
      </c>
      <c r="E38" s="5">
        <v>100</v>
      </c>
      <c r="F38" s="5">
        <v>98.72</v>
      </c>
      <c r="G38" s="5">
        <v>97.42</v>
      </c>
      <c r="H38" s="5">
        <v>96.81</v>
      </c>
      <c r="I38" s="5">
        <v>96.45</v>
      </c>
      <c r="J38" s="5">
        <v>96.22</v>
      </c>
      <c r="K38" s="5">
        <v>96.05</v>
      </c>
    </row>
    <row r="39" spans="1:11">
      <c r="A39" s="17">
        <v>1.7</v>
      </c>
      <c r="B39" s="5">
        <v>100</v>
      </c>
      <c r="C39" s="5">
        <v>100</v>
      </c>
      <c r="D39" s="5">
        <v>100</v>
      </c>
      <c r="E39" s="5">
        <v>100</v>
      </c>
      <c r="F39" s="5">
        <v>99.34</v>
      </c>
      <c r="G39" s="5">
        <v>98.02</v>
      </c>
      <c r="H39" s="5">
        <v>97.38</v>
      </c>
      <c r="I39" s="5">
        <v>97.01</v>
      </c>
      <c r="J39" s="5">
        <v>96.76</v>
      </c>
      <c r="K39" s="5">
        <v>96.59</v>
      </c>
    </row>
    <row r="40" spans="1:11">
      <c r="A40" s="17">
        <v>1.75</v>
      </c>
      <c r="B40" s="5">
        <v>100</v>
      </c>
      <c r="C40" s="5">
        <v>100</v>
      </c>
      <c r="D40" s="5">
        <v>100</v>
      </c>
      <c r="E40" s="5">
        <v>100</v>
      </c>
      <c r="F40" s="5">
        <v>99.81</v>
      </c>
      <c r="G40" s="5">
        <v>98.55</v>
      </c>
      <c r="H40" s="5">
        <v>97.89</v>
      </c>
      <c r="I40" s="5">
        <v>97.51</v>
      </c>
      <c r="J40" s="5">
        <v>97.25</v>
      </c>
      <c r="K40" s="5">
        <v>97.07</v>
      </c>
    </row>
    <row r="41" spans="1:11">
      <c r="A41" s="17">
        <v>1.8</v>
      </c>
      <c r="B41" s="5">
        <v>100</v>
      </c>
      <c r="C41" s="5">
        <v>100</v>
      </c>
      <c r="D41" s="5">
        <v>100</v>
      </c>
      <c r="E41" s="5">
        <v>100</v>
      </c>
      <c r="F41" s="5">
        <v>100</v>
      </c>
      <c r="G41" s="5">
        <v>98.99</v>
      </c>
      <c r="H41" s="5">
        <v>98.35</v>
      </c>
      <c r="I41" s="5">
        <v>97.96</v>
      </c>
      <c r="J41" s="5">
        <v>97.7</v>
      </c>
      <c r="K41" s="5">
        <v>97.51</v>
      </c>
    </row>
    <row r="42" spans="1:11">
      <c r="A42" s="17">
        <v>1.85</v>
      </c>
      <c r="B42" s="5">
        <v>100</v>
      </c>
      <c r="C42" s="5">
        <v>100</v>
      </c>
      <c r="D42" s="5">
        <v>100</v>
      </c>
      <c r="E42" s="5">
        <v>100</v>
      </c>
      <c r="F42" s="5">
        <v>100</v>
      </c>
      <c r="G42" s="5">
        <v>99.36</v>
      </c>
      <c r="H42" s="5">
        <v>98.74</v>
      </c>
      <c r="I42" s="5">
        <v>98.35</v>
      </c>
      <c r="J42" s="5">
        <v>98.09</v>
      </c>
      <c r="K42" s="5">
        <v>97.91</v>
      </c>
    </row>
    <row r="43" spans="1:11">
      <c r="A43" s="17">
        <v>1.9</v>
      </c>
      <c r="B43" s="5">
        <v>100</v>
      </c>
      <c r="C43" s="5">
        <v>100</v>
      </c>
      <c r="D43" s="5">
        <v>100</v>
      </c>
      <c r="E43" s="5">
        <v>100</v>
      </c>
      <c r="F43" s="5">
        <v>100</v>
      </c>
      <c r="G43" s="5">
        <v>99.65</v>
      </c>
      <c r="H43" s="5">
        <v>99.07</v>
      </c>
      <c r="I43" s="5">
        <v>98.69</v>
      </c>
      <c r="J43" s="5">
        <v>98.44</v>
      </c>
      <c r="K43" s="5">
        <v>98.25</v>
      </c>
    </row>
    <row r="44" spans="1:11">
      <c r="A44" s="17">
        <v>1.95</v>
      </c>
      <c r="B44" s="5">
        <v>100</v>
      </c>
      <c r="C44" s="5">
        <v>100</v>
      </c>
      <c r="D44" s="5">
        <v>100</v>
      </c>
      <c r="E44" s="5">
        <v>100</v>
      </c>
      <c r="F44" s="5">
        <v>100</v>
      </c>
      <c r="G44" s="5">
        <v>99.85</v>
      </c>
      <c r="H44" s="5">
        <v>99.35</v>
      </c>
      <c r="I44" s="5">
        <v>98.99</v>
      </c>
      <c r="J44" s="5">
        <v>98.74</v>
      </c>
      <c r="K44" s="5">
        <v>98.56</v>
      </c>
    </row>
    <row r="45" spans="1:11">
      <c r="A45" s="17">
        <v>2</v>
      </c>
      <c r="B45" s="5">
        <v>100</v>
      </c>
      <c r="C45" s="5">
        <v>100</v>
      </c>
      <c r="D45" s="5">
        <v>100</v>
      </c>
      <c r="E45" s="5">
        <v>100</v>
      </c>
      <c r="F45" s="5">
        <v>100</v>
      </c>
      <c r="G45" s="5">
        <v>99.97</v>
      </c>
      <c r="H45" s="5">
        <v>99.57</v>
      </c>
      <c r="I45" s="5">
        <v>99.24</v>
      </c>
      <c r="J45" s="5">
        <v>99</v>
      </c>
      <c r="K45" s="5">
        <v>98.83</v>
      </c>
    </row>
    <row r="46" spans="1:11">
      <c r="A46" s="17">
        <v>2.0499999999999998</v>
      </c>
      <c r="B46" s="5">
        <v>100</v>
      </c>
      <c r="C46" s="5">
        <v>100</v>
      </c>
      <c r="D46" s="5">
        <v>100</v>
      </c>
      <c r="E46" s="5">
        <v>100</v>
      </c>
      <c r="F46" s="5">
        <v>100</v>
      </c>
      <c r="G46" s="5">
        <v>100</v>
      </c>
      <c r="H46" s="5">
        <v>99.74</v>
      </c>
      <c r="I46" s="5">
        <v>99.45</v>
      </c>
      <c r="J46" s="5">
        <v>99.23</v>
      </c>
      <c r="K46" s="5">
        <v>99.06</v>
      </c>
    </row>
    <row r="47" spans="1:11">
      <c r="A47" s="17">
        <v>2.1</v>
      </c>
      <c r="B47" s="5">
        <v>100</v>
      </c>
      <c r="C47" s="5">
        <v>100</v>
      </c>
      <c r="D47" s="5">
        <v>100</v>
      </c>
      <c r="E47" s="5">
        <v>100</v>
      </c>
      <c r="F47" s="5">
        <v>100</v>
      </c>
      <c r="G47" s="5">
        <v>100</v>
      </c>
      <c r="H47" s="5">
        <v>99.86</v>
      </c>
      <c r="I47" s="5">
        <v>99.61</v>
      </c>
      <c r="J47" s="5">
        <v>99.41</v>
      </c>
      <c r="K47" s="5">
        <v>99.26</v>
      </c>
    </row>
    <row r="48" spans="1:11">
      <c r="A48" s="17">
        <v>2.15</v>
      </c>
      <c r="B48" s="5">
        <v>100</v>
      </c>
      <c r="C48" s="5">
        <v>100</v>
      </c>
      <c r="D48" s="5">
        <v>100</v>
      </c>
      <c r="E48" s="5">
        <v>100</v>
      </c>
      <c r="F48" s="5">
        <v>100</v>
      </c>
      <c r="G48" s="5">
        <v>100</v>
      </c>
      <c r="H48" s="5">
        <v>99.94</v>
      </c>
      <c r="I48" s="5">
        <v>99.74</v>
      </c>
      <c r="J48" s="5">
        <v>99.57</v>
      </c>
      <c r="K48" s="5">
        <v>99.42</v>
      </c>
    </row>
    <row r="49" spans="1:11">
      <c r="A49" s="17">
        <v>2.2000000000000002</v>
      </c>
      <c r="B49" s="5">
        <v>100</v>
      </c>
      <c r="C49" s="5">
        <v>100</v>
      </c>
      <c r="D49" s="5">
        <v>100</v>
      </c>
      <c r="E49" s="5">
        <v>100</v>
      </c>
      <c r="F49" s="5">
        <v>100</v>
      </c>
      <c r="G49" s="5">
        <v>100</v>
      </c>
      <c r="H49" s="5">
        <v>99.99</v>
      </c>
      <c r="I49" s="5">
        <v>99.84</v>
      </c>
      <c r="J49" s="5">
        <v>99.69</v>
      </c>
      <c r="K49" s="5">
        <v>99.56</v>
      </c>
    </row>
    <row r="50" spans="1:11">
      <c r="A50" s="17">
        <v>2.25</v>
      </c>
      <c r="B50" s="5">
        <v>100</v>
      </c>
      <c r="C50" s="5">
        <v>100</v>
      </c>
      <c r="D50" s="5">
        <v>100</v>
      </c>
      <c r="E50" s="5">
        <v>100</v>
      </c>
      <c r="F50" s="5">
        <v>100</v>
      </c>
      <c r="G50" s="5">
        <v>100</v>
      </c>
      <c r="H50" s="5">
        <v>100</v>
      </c>
      <c r="I50" s="5">
        <v>99.91</v>
      </c>
      <c r="J50" s="5">
        <v>99.79</v>
      </c>
      <c r="K50" s="5">
        <v>99.68</v>
      </c>
    </row>
    <row r="51" spans="1:11">
      <c r="A51" s="17">
        <v>2.2999999999999998</v>
      </c>
      <c r="B51" s="5">
        <v>100</v>
      </c>
      <c r="C51" s="5">
        <v>100</v>
      </c>
      <c r="D51" s="5">
        <v>100</v>
      </c>
      <c r="E51" s="5">
        <v>100</v>
      </c>
      <c r="F51" s="5">
        <v>100</v>
      </c>
      <c r="G51" s="5">
        <v>100</v>
      </c>
      <c r="H51" s="5">
        <v>100</v>
      </c>
      <c r="I51" s="5">
        <v>99.96</v>
      </c>
      <c r="J51" s="5">
        <v>99.86</v>
      </c>
      <c r="K51" s="5">
        <v>99.77</v>
      </c>
    </row>
    <row r="52" spans="1:11">
      <c r="A52" s="17">
        <v>2.35</v>
      </c>
      <c r="B52" s="5">
        <v>100</v>
      </c>
      <c r="C52" s="5">
        <v>100</v>
      </c>
      <c r="D52" s="5">
        <v>100</v>
      </c>
      <c r="E52" s="5">
        <v>100</v>
      </c>
      <c r="F52" s="5">
        <v>100</v>
      </c>
      <c r="G52" s="5">
        <v>100</v>
      </c>
      <c r="H52" s="5">
        <v>100</v>
      </c>
      <c r="I52" s="5">
        <v>99.98</v>
      </c>
      <c r="J52" s="5">
        <v>99.92</v>
      </c>
      <c r="K52" s="5">
        <v>99.84</v>
      </c>
    </row>
    <row r="53" spans="1:11">
      <c r="A53" s="17">
        <v>2.4</v>
      </c>
      <c r="B53" s="5">
        <v>100</v>
      </c>
      <c r="C53" s="5">
        <v>100</v>
      </c>
      <c r="D53" s="5">
        <v>100</v>
      </c>
      <c r="E53" s="5">
        <v>100</v>
      </c>
      <c r="F53" s="5">
        <v>100</v>
      </c>
      <c r="G53" s="5">
        <v>100</v>
      </c>
      <c r="H53" s="5">
        <v>100</v>
      </c>
      <c r="I53" s="5">
        <v>100</v>
      </c>
      <c r="J53" s="5">
        <v>99.95</v>
      </c>
      <c r="K53" s="5">
        <v>99.89</v>
      </c>
    </row>
    <row r="54" spans="1:11">
      <c r="A54" s="17">
        <v>2.4500000000000002</v>
      </c>
      <c r="B54" s="5">
        <v>100</v>
      </c>
      <c r="C54" s="5">
        <v>100</v>
      </c>
      <c r="D54" s="5">
        <v>100</v>
      </c>
      <c r="E54" s="5">
        <v>100</v>
      </c>
      <c r="F54" s="5">
        <v>100</v>
      </c>
      <c r="G54" s="5">
        <v>100</v>
      </c>
      <c r="H54" s="5">
        <v>100</v>
      </c>
      <c r="I54" s="5">
        <v>100</v>
      </c>
      <c r="J54" s="5">
        <v>99.98</v>
      </c>
      <c r="K54" s="5">
        <v>99.93</v>
      </c>
    </row>
    <row r="55" spans="1:11">
      <c r="A55" s="17">
        <v>2.5</v>
      </c>
      <c r="B55" s="5">
        <v>100</v>
      </c>
      <c r="C55" s="5">
        <v>100</v>
      </c>
      <c r="D55" s="5">
        <v>100</v>
      </c>
      <c r="E55" s="5">
        <v>100</v>
      </c>
      <c r="F55" s="5">
        <v>100</v>
      </c>
      <c r="G55" s="5">
        <v>100</v>
      </c>
      <c r="H55" s="5">
        <v>100</v>
      </c>
      <c r="I55" s="5">
        <v>100</v>
      </c>
      <c r="J55" s="5">
        <v>99.99</v>
      </c>
      <c r="K55" s="5">
        <v>99.96</v>
      </c>
    </row>
    <row r="56" spans="1:11">
      <c r="A56" s="17">
        <v>2.5499999999999998</v>
      </c>
      <c r="B56" s="5">
        <v>100</v>
      </c>
      <c r="C56" s="5">
        <v>100</v>
      </c>
      <c r="D56" s="5">
        <v>100</v>
      </c>
      <c r="E56" s="5">
        <v>100</v>
      </c>
      <c r="F56" s="5">
        <v>100</v>
      </c>
      <c r="G56" s="5">
        <v>100</v>
      </c>
      <c r="H56" s="5">
        <v>100</v>
      </c>
      <c r="I56" s="5">
        <v>100</v>
      </c>
      <c r="J56" s="5">
        <v>100</v>
      </c>
      <c r="K56" s="5">
        <v>99.98</v>
      </c>
    </row>
    <row r="57" spans="1:11">
      <c r="A57" s="17">
        <v>2.6</v>
      </c>
      <c r="B57" s="5">
        <v>100</v>
      </c>
      <c r="C57" s="5">
        <v>100</v>
      </c>
      <c r="D57" s="5">
        <v>100</v>
      </c>
      <c r="E57" s="5">
        <v>100</v>
      </c>
      <c r="F57" s="5">
        <v>100</v>
      </c>
      <c r="G57" s="5">
        <v>100</v>
      </c>
      <c r="H57" s="5">
        <v>100</v>
      </c>
      <c r="I57" s="5">
        <v>100</v>
      </c>
      <c r="J57" s="5">
        <v>100</v>
      </c>
      <c r="K57" s="5">
        <v>99.99</v>
      </c>
    </row>
    <row r="58" spans="1:11">
      <c r="A58" s="17">
        <v>2.65</v>
      </c>
      <c r="B58" s="5">
        <v>100</v>
      </c>
      <c r="C58" s="5">
        <v>100</v>
      </c>
      <c r="D58" s="5">
        <v>100</v>
      </c>
      <c r="E58" s="5">
        <v>100</v>
      </c>
      <c r="F58" s="5">
        <v>100</v>
      </c>
      <c r="G58" s="5">
        <v>100</v>
      </c>
      <c r="H58" s="5">
        <v>100</v>
      </c>
      <c r="I58" s="5">
        <v>100</v>
      </c>
      <c r="J58" s="5">
        <v>100</v>
      </c>
      <c r="K58" s="5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AirContent</vt:lpstr>
      <vt:lpstr>Strength</vt:lpstr>
      <vt:lpstr>Overall</vt:lpstr>
      <vt:lpstr>PWL vs Q &amp; 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Waalkes</dc:creator>
  <cp:lastModifiedBy>Steve Waalkes</cp:lastModifiedBy>
  <cp:lastPrinted>2012-05-01T19:07:38Z</cp:lastPrinted>
  <dcterms:created xsi:type="dcterms:W3CDTF">2012-04-19T14:02:48Z</dcterms:created>
  <dcterms:modified xsi:type="dcterms:W3CDTF">2012-05-01T19:08:17Z</dcterms:modified>
</cp:coreProperties>
</file>